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A660FF97-F81F-4D21-B8E1-1427D2BB0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2021" sheetId="1" r:id="rId1"/>
  </sheets>
  <definedNames>
    <definedName name="_xlnm.Print_Area" localSheetId="0">'082021'!$A$1:$B$209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182" i="1"/>
  <c r="B41" i="1" l="1"/>
  <c r="B19" i="1"/>
  <c r="B18" i="1"/>
  <c r="B166" i="1" l="1"/>
  <c r="B189" i="1"/>
  <c r="B134" i="1"/>
  <c r="B123" i="1"/>
  <c r="B111" i="1"/>
  <c r="B109" i="1"/>
  <c r="B98" i="1"/>
  <c r="B85" i="1"/>
  <c r="B145" i="1" l="1"/>
  <c r="B74" i="1"/>
  <c r="B81" i="1" s="1"/>
  <c r="B64" i="1"/>
  <c r="B71" i="1" s="1"/>
  <c r="B32" i="1"/>
  <c r="B48" i="1"/>
  <c r="B25" i="1"/>
  <c r="B160" i="1"/>
  <c r="B148" i="1"/>
  <c r="B154" i="1"/>
  <c r="B202" i="1"/>
  <c r="B178" i="1"/>
  <c r="B172" i="1" l="1"/>
  <c r="B173" i="1" s="1"/>
  <c r="B39" i="1"/>
  <c r="B54" i="1" l="1"/>
  <c r="B62" i="1" s="1"/>
  <c r="B196" i="1" s="1"/>
</calcChain>
</file>

<file path=xl/sharedStrings.xml><?xml version="1.0" encoding="utf-8"?>
<sst xmlns="http://schemas.openxmlformats.org/spreadsheetml/2006/main" count="192" uniqueCount="187">
  <si>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</si>
  <si>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</si>
  <si>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</si>
  <si>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</si>
  <si>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</si>
  <si>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</si>
  <si>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</si>
  <si>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</si>
  <si>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</si>
  <si>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</si>
  <si>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</si>
  <si>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</si>
  <si>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</si>
  <si>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</si>
  <si>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</si>
  <si>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</si>
  <si>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</si>
  <si>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</si>
  <si>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</si>
  <si>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</si>
  <si>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</si>
  <si>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</si>
  <si>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</si>
  <si>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</si>
  <si>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</si>
  <si>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</si>
  <si>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</si>
  <si>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</si>
  <si>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</si>
  <si>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</si>
  <si>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</si>
  <si>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</si>
  <si>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</si>
  <si>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</si>
  <si>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</si>
  <si>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</si>
  <si>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</si>
  <si>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</si>
  <si>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</si>
  <si>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</si>
  <si>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</si>
  <si>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</si>
  <si>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</si>
  <si>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</si>
  <si>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</si>
  <si>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</si>
  <si>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</si>
  <si>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</si>
  <si>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</si>
  <si>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</si>
  <si>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</si>
  <si>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</si>
  <si>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</si>
  <si>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</si>
  <si>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</si>
  <si>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</si>
  <si>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</si>
  <si>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</si>
  <si>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</si>
  <si>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</si>
  <si>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</si>
  <si>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</si>
  <si>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</si>
  <si>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</si>
  <si>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</si>
  <si>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</si>
  <si>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</si>
  <si>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</si>
  <si>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</si>
  <si>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</si>
  <si>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</si>
  <si>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</si>
  <si>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</si>
  <si>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</si>
  <si>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</si>
  <si>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</si>
  <si>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</si>
  <si>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</si>
  <si>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</si>
  <si>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</si>
  <si>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</si>
  <si>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</si>
  <si>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</si>
  <si>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</si>
  <si>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</si>
  <si>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</si>
  <si>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</si>
  <si>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</si>
  <si>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</si>
  <si>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</si>
  <si>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</si>
  <si>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</si>
  <si>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</si>
  <si>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</si>
  <si>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</si>
  <si>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</si>
  <si>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</si>
  <si>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</si>
  <si>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</si>
  <si>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</si>
  <si>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</si>
  <si>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</si>
  <si>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</si>
  <si>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</si>
  <si>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</si>
  <si>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</si>
  <si>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</si>
  <si>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</si>
  <si>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</si>
  <si>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</si>
  <si>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</si>
  <si>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</si>
  <si>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</si>
  <si>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</si>
  <si>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</si>
  <si>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</si>
  <si>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</si>
  <si>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</si>
  <si>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</si>
  <si>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</si>
  <si>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</si>
  <si>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</si>
  <si>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</si>
  <si>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</si>
  <si>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</si>
  <si>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</si>
  <si>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</si>
  <si>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</si>
  <si>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</si>
  <si>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</si>
  <si>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</si>
  <si>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</si>
  <si>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</si>
  <si>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</si>
  <si>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</si>
  <si>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</si>
  <si>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</si>
  <si>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</si>
  <si>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</si>
  <si>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</si>
  <si>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</si>
  <si>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</si>
  <si>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</si>
  <si>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</si>
  <si>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</si>
  <si>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</si>
  <si>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</si>
  <si>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</si>
  <si>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</si>
  <si>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</si>
  <si>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</si>
  <si>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</si>
  <si>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</si>
  <si>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</si>
  <si>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</si>
  <si>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</si>
  <si>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</si>
  <si>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</si>
  <si>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</si>
  <si>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</si>
  <si>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</si>
  <si>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</si>
  <si>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</si>
  <si>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</si>
  <si>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</si>
  <si>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</si>
  <si>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</si>
  <si>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</si>
  <si>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</si>
  <si>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</si>
  <si>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</si>
  <si>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</si>
  <si>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</si>
  <si>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</si>
  <si>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</si>
  <si>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</si>
  <si>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</si>
  <si>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</si>
  <si>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</si>
  <si>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</si>
  <si>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</si>
  <si>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</si>
  <si>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5.2.4 - Conta 45013-8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</si>
  <si>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001/2011 - 23º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</si>
  <si>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01/07/2024      E              TÉRMINO  30/06/2025</t>
    </r>
  </si>
  <si>
    <t>Competência: 10/2024</t>
  </si>
  <si>
    <t>7.SALDO BANCÁRIO FINAL EM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</si>
</sst>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view="pageLayout" topLeftCell="A59" zoomScale="110" zoomScaleNormal="100" zoomScaleSheetLayoutView="70" zoomScalePageLayoutView="110" workbookViewId="0">
      <selection activeCell="A174" sqref="A174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2" t="s">
        <v>77</v>
      </c>
      <c r="B2" s="62"/>
    </row>
    <row r="3" spans="1:2" x14ac:dyDescent="0.25">
      <c r="A3" s="62"/>
      <c r="B3" s="62"/>
    </row>
    <row r="4" spans="1:2" x14ac:dyDescent="0.25">
      <c r="A4" s="62"/>
      <c r="B4" s="62"/>
    </row>
    <row r="5" spans="1:2" x14ac:dyDescent="0.25">
      <c r="A5" s="62"/>
      <c r="B5" s="62"/>
    </row>
    <row r="6" spans="1:2" x14ac:dyDescent="0.25">
      <c r="A6" s="62"/>
      <c r="B6" s="62"/>
    </row>
    <row r="7" spans="1:2" x14ac:dyDescent="0.25">
      <c r="A7" s="62"/>
      <c r="B7" s="62"/>
    </row>
    <row r="8" spans="1:2" ht="21" customHeight="1" x14ac:dyDescent="0.25">
      <c r="A8" s="63" t="s">
        <v>0</v>
      </c>
      <c r="B8" s="63"/>
    </row>
    <row r="9" spans="1:2" ht="16.149999999999999" customHeight="1" x14ac:dyDescent="0.25">
      <c r="A9" s="63"/>
      <c r="B9" s="63"/>
    </row>
    <row r="10" spans="1:2" x14ac:dyDescent="0.25">
      <c r="A10" s="65" t="s">
        <v>27</v>
      </c>
      <c r="B10" s="66"/>
    </row>
    <row r="11" spans="1:2" x14ac:dyDescent="0.25">
      <c r="A11" s="7" t="s">
        <v>26</v>
      </c>
      <c r="B11" s="8"/>
    </row>
    <row r="12" spans="1:2" x14ac:dyDescent="0.25">
      <c r="A12" s="67" t="s">
        <v>28</v>
      </c>
      <c r="B12" s="68"/>
    </row>
    <row r="13" spans="1:2" x14ac:dyDescent="0.25">
      <c r="A13" s="9" t="s">
        <v>29</v>
      </c>
      <c r="B13" s="8"/>
    </row>
    <row r="14" spans="1:2" x14ac:dyDescent="0.25">
      <c r="A14" s="69" t="s">
        <v>30</v>
      </c>
      <c r="B14" s="70"/>
    </row>
    <row r="15" spans="1:2" x14ac:dyDescent="0.25">
      <c r="A15" s="9" t="s">
        <v>183</v>
      </c>
      <c r="B15" s="9"/>
    </row>
    <row r="16" spans="1:2" x14ac:dyDescent="0.25">
      <c r="A16" s="67" t="s">
        <v>184</v>
      </c>
      <c r="B16" s="68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(65252232+253455516+(85850763-9702888))/12</f>
        <v>32904635.25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(19016167+1121179+19204.53)/12</f>
        <v>1679712.5441666667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1" t="s">
        <v>24</v>
      </c>
      <c r="B21" s="72"/>
    </row>
    <row r="22" spans="1:9" ht="14.25" customHeight="1" x14ac:dyDescent="0.25">
      <c r="A22" s="31" t="s">
        <v>185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381458.85000000003</v>
      </c>
      <c r="C25" s="46"/>
    </row>
    <row r="26" spans="1:9" x14ac:dyDescent="0.25">
      <c r="A26" s="18" t="s">
        <v>31</v>
      </c>
      <c r="B26" s="49">
        <v>23212.240000000002</v>
      </c>
    </row>
    <row r="27" spans="1:9" x14ac:dyDescent="0.25">
      <c r="A27" s="18" t="s">
        <v>32</v>
      </c>
      <c r="B27" s="49">
        <v>77490.39</v>
      </c>
    </row>
    <row r="28" spans="1:9" x14ac:dyDescent="0.25">
      <c r="A28" s="18" t="s">
        <v>33</v>
      </c>
      <c r="B28" s="49">
        <v>54207.8</v>
      </c>
      <c r="C28" s="46"/>
    </row>
    <row r="29" spans="1:9" x14ac:dyDescent="0.25">
      <c r="A29" s="18" t="s">
        <v>34</v>
      </c>
      <c r="B29" s="49">
        <v>30796.080000000002</v>
      </c>
    </row>
    <row r="30" spans="1:9" x14ac:dyDescent="0.25">
      <c r="A30" s="18" t="s">
        <v>35</v>
      </c>
      <c r="B30" s="49">
        <v>194901.75</v>
      </c>
    </row>
    <row r="31" spans="1:9" x14ac:dyDescent="0.25">
      <c r="A31" s="18" t="s">
        <v>36</v>
      </c>
      <c r="B31" s="49">
        <v>850.59</v>
      </c>
    </row>
    <row r="32" spans="1:9" x14ac:dyDescent="0.25">
      <c r="A32" s="18" t="s">
        <v>79</v>
      </c>
      <c r="B32" s="52">
        <f>SUM(B33:B38)</f>
        <v>151601220.19000003</v>
      </c>
    </row>
    <row r="33" spans="1:4" x14ac:dyDescent="0.25">
      <c r="A33" s="18" t="s">
        <v>37</v>
      </c>
      <c r="B33" s="49">
        <v>58113463.990000002</v>
      </c>
    </row>
    <row r="34" spans="1:4" x14ac:dyDescent="0.25">
      <c r="A34" s="18" t="s">
        <v>38</v>
      </c>
      <c r="B34" s="49">
        <v>1609693.14</v>
      </c>
    </row>
    <row r="35" spans="1:4" x14ac:dyDescent="0.25">
      <c r="A35" s="18" t="s">
        <v>39</v>
      </c>
      <c r="B35" s="49">
        <v>17154409.859999999</v>
      </c>
    </row>
    <row r="36" spans="1:4" x14ac:dyDescent="0.25">
      <c r="A36" s="18" t="s">
        <v>40</v>
      </c>
      <c r="B36" s="49">
        <v>22804669.829999998</v>
      </c>
    </row>
    <row r="37" spans="1:4" x14ac:dyDescent="0.25">
      <c r="A37" s="18" t="s">
        <v>41</v>
      </c>
      <c r="B37" s="54">
        <v>47815484.259999998</v>
      </c>
    </row>
    <row r="38" spans="1:4" x14ac:dyDescent="0.25">
      <c r="A38" s="18" t="s">
        <v>42</v>
      </c>
      <c r="B38" s="49">
        <v>4103499.11</v>
      </c>
    </row>
    <row r="39" spans="1:4" x14ac:dyDescent="0.25">
      <c r="A39" s="19" t="s">
        <v>3</v>
      </c>
      <c r="B39" s="52">
        <f>B32+B25+B24</f>
        <v>151982679.04000002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31637738.52</v>
      </c>
      <c r="D41" s="46"/>
    </row>
    <row r="42" spans="1:4" x14ac:dyDescent="0.25">
      <c r="A42" s="18" t="s">
        <v>44</v>
      </c>
      <c r="B42" s="2">
        <v>12806266.59</v>
      </c>
      <c r="C42" s="46"/>
      <c r="D42" s="46"/>
    </row>
    <row r="43" spans="1:4" x14ac:dyDescent="0.25">
      <c r="A43" s="18" t="s">
        <v>45</v>
      </c>
      <c r="B43" s="14">
        <v>141521.93</v>
      </c>
      <c r="C43" s="46"/>
    </row>
    <row r="44" spans="1:4" x14ac:dyDescent="0.25">
      <c r="A44" s="18" t="s">
        <v>46</v>
      </c>
      <c r="B44" s="14">
        <v>3010000</v>
      </c>
      <c r="C44" s="46"/>
    </row>
    <row r="45" spans="1:4" x14ac:dyDescent="0.25">
      <c r="A45" s="18" t="s">
        <v>47</v>
      </c>
      <c r="B45" s="14">
        <v>12823000</v>
      </c>
      <c r="C45" s="46"/>
    </row>
    <row r="46" spans="1:4" x14ac:dyDescent="0.25">
      <c r="A46" s="18" t="s">
        <v>48</v>
      </c>
      <c r="B46" s="14">
        <v>2856950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1731500</v>
      </c>
      <c r="C48" s="46"/>
    </row>
    <row r="49" spans="1:2" x14ac:dyDescent="0.25">
      <c r="A49" s="18" t="s">
        <v>43</v>
      </c>
      <c r="B49" s="14">
        <v>1731500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1385576.2999999998</v>
      </c>
    </row>
    <row r="55" spans="1:2" x14ac:dyDescent="0.25">
      <c r="A55" s="18" t="s">
        <v>54</v>
      </c>
      <c r="B55" s="14">
        <v>539152.27</v>
      </c>
    </row>
    <row r="56" spans="1:2" x14ac:dyDescent="0.25">
      <c r="A56" s="18" t="s">
        <v>55</v>
      </c>
      <c r="B56" s="14">
        <v>14801.32</v>
      </c>
    </row>
    <row r="57" spans="1:2" x14ac:dyDescent="0.25">
      <c r="A57" s="18" t="s">
        <v>56</v>
      </c>
      <c r="B57" s="57">
        <v>158290.87</v>
      </c>
    </row>
    <row r="58" spans="1:2" x14ac:dyDescent="0.25">
      <c r="A58" s="18" t="s">
        <v>57</v>
      </c>
      <c r="B58" s="14">
        <v>196254.04</v>
      </c>
    </row>
    <row r="59" spans="1:2" x14ac:dyDescent="0.25">
      <c r="A59" s="18" t="s">
        <v>58</v>
      </c>
      <c r="B59" s="14">
        <v>439379.11</v>
      </c>
    </row>
    <row r="60" spans="1:2" x14ac:dyDescent="0.25">
      <c r="A60" s="18" t="s">
        <v>59</v>
      </c>
      <c r="B60" s="14">
        <v>37698.69</v>
      </c>
    </row>
    <row r="61" spans="1:2" x14ac:dyDescent="0.25">
      <c r="A61" s="18" t="s">
        <v>174</v>
      </c>
      <c r="B61" s="14">
        <f>85827.68+10583.24+2877.51+33603.18</f>
        <v>132891.60999999999</v>
      </c>
    </row>
    <row r="62" spans="1:2" x14ac:dyDescent="0.25">
      <c r="A62" s="22" t="s">
        <v>87</v>
      </c>
      <c r="B62" s="35">
        <f>B54+B48+B41+B61</f>
        <v>34887706.43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25820500</v>
      </c>
    </row>
    <row r="65" spans="1:9" x14ac:dyDescent="0.25">
      <c r="A65" s="18" t="s">
        <v>60</v>
      </c>
      <c r="B65" s="3">
        <v>9050500</v>
      </c>
    </row>
    <row r="66" spans="1:9" x14ac:dyDescent="0.25">
      <c r="A66" s="18" t="s">
        <v>61</v>
      </c>
      <c r="B66" s="3">
        <v>0</v>
      </c>
    </row>
    <row r="67" spans="1:9" x14ac:dyDescent="0.25">
      <c r="A67" s="18" t="s">
        <v>62</v>
      </c>
      <c r="B67" s="3">
        <v>3850000</v>
      </c>
    </row>
    <row r="68" spans="1:9" x14ac:dyDescent="0.25">
      <c r="A68" s="18" t="s">
        <v>63</v>
      </c>
      <c r="B68" s="3">
        <v>10320000</v>
      </c>
    </row>
    <row r="69" spans="1:9" x14ac:dyDescent="0.25">
      <c r="A69" s="18" t="s">
        <v>64</v>
      </c>
      <c r="B69" s="3">
        <v>2600000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25820500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29150000</v>
      </c>
    </row>
    <row r="75" spans="1:9" x14ac:dyDescent="0.25">
      <c r="A75" s="18" t="s">
        <v>66</v>
      </c>
      <c r="B75" s="3">
        <v>11700000</v>
      </c>
    </row>
    <row r="76" spans="1:9" x14ac:dyDescent="0.25">
      <c r="A76" s="18" t="s">
        <v>67</v>
      </c>
      <c r="B76" s="3">
        <v>0</v>
      </c>
    </row>
    <row r="77" spans="1:9" x14ac:dyDescent="0.25">
      <c r="A77" s="18" t="s">
        <v>68</v>
      </c>
      <c r="B77" s="3">
        <v>2950000</v>
      </c>
    </row>
    <row r="78" spans="1:9" x14ac:dyDescent="0.25">
      <c r="A78" s="18" t="s">
        <v>69</v>
      </c>
      <c r="B78" s="3">
        <v>12000000</v>
      </c>
    </row>
    <row r="79" spans="1:9" x14ac:dyDescent="0.25">
      <c r="A79" s="18" t="s">
        <v>70</v>
      </c>
      <c r="B79" s="3">
        <v>2500000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29150000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11860470.119999999</v>
      </c>
      <c r="C85" s="47"/>
      <c r="D85" s="47"/>
    </row>
    <row r="86" spans="1:9" x14ac:dyDescent="0.25">
      <c r="A86" s="4" t="s">
        <v>100</v>
      </c>
      <c r="B86" s="2">
        <v>3109529.81</v>
      </c>
      <c r="D86" s="47"/>
    </row>
    <row r="87" spans="1:9" x14ac:dyDescent="0.25">
      <c r="A87" s="5" t="s">
        <v>130</v>
      </c>
      <c r="B87" s="2">
        <v>4769362.8</v>
      </c>
      <c r="C87" s="47"/>
    </row>
    <row r="88" spans="1:9" x14ac:dyDescent="0.25">
      <c r="A88" s="5" t="s">
        <v>131</v>
      </c>
      <c r="B88" s="2">
        <v>2098062.4</v>
      </c>
    </row>
    <row r="89" spans="1:9" x14ac:dyDescent="0.25">
      <c r="A89" s="5" t="s">
        <v>132</v>
      </c>
      <c r="B89" s="2">
        <v>205519.69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1664.62</v>
      </c>
    </row>
    <row r="92" spans="1:9" x14ac:dyDescent="0.25">
      <c r="A92" s="4" t="s">
        <v>135</v>
      </c>
      <c r="B92" s="2">
        <v>1626720.83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35100</v>
      </c>
    </row>
    <row r="95" spans="1:9" x14ac:dyDescent="0.25">
      <c r="A95" s="24" t="s">
        <v>177</v>
      </c>
      <c r="B95" s="2">
        <v>7106.38</v>
      </c>
    </row>
    <row r="96" spans="1:9" x14ac:dyDescent="0.25">
      <c r="A96" s="24" t="s">
        <v>138</v>
      </c>
      <c r="B96" s="3">
        <v>3925.5</v>
      </c>
    </row>
    <row r="97" spans="1:4" x14ac:dyDescent="0.25">
      <c r="A97" s="24" t="s">
        <v>139</v>
      </c>
      <c r="B97" s="14">
        <v>3478.09</v>
      </c>
    </row>
    <row r="98" spans="1:4" x14ac:dyDescent="0.25">
      <c r="A98" s="23" t="s">
        <v>101</v>
      </c>
      <c r="B98" s="45">
        <f>SUBTOTAL(9,B99:B108)</f>
        <v>3132658.36</v>
      </c>
      <c r="C98" s="47"/>
    </row>
    <row r="99" spans="1:4" x14ac:dyDescent="0.25">
      <c r="A99" s="5" t="s">
        <v>140</v>
      </c>
      <c r="B99" s="2">
        <v>1813508.1</v>
      </c>
      <c r="C99" s="47"/>
    </row>
    <row r="100" spans="1:4" x14ac:dyDescent="0.25">
      <c r="A100" s="5" t="s">
        <v>141</v>
      </c>
      <c r="B100" s="2">
        <v>955027.74</v>
      </c>
      <c r="C100" s="47"/>
    </row>
    <row r="101" spans="1:4" x14ac:dyDescent="0.25">
      <c r="A101" s="5" t="s">
        <v>142</v>
      </c>
      <c r="B101" s="2">
        <v>322515.93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0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178</v>
      </c>
      <c r="B106" s="2">
        <v>0</v>
      </c>
    </row>
    <row r="107" spans="1:4" x14ac:dyDescent="0.25">
      <c r="A107" s="24" t="s">
        <v>146</v>
      </c>
      <c r="B107" s="2">
        <v>5125.8999999999996</v>
      </c>
    </row>
    <row r="108" spans="1:4" x14ac:dyDescent="0.25">
      <c r="A108" s="24" t="s">
        <v>129</v>
      </c>
      <c r="B108" s="14">
        <v>36480.69</v>
      </c>
    </row>
    <row r="109" spans="1:4" x14ac:dyDescent="0.25">
      <c r="A109" s="23" t="s">
        <v>103</v>
      </c>
      <c r="B109" s="45">
        <f>SUBTOTAL(9,B110)</f>
        <v>72968.990000000005</v>
      </c>
    </row>
    <row r="110" spans="1:4" x14ac:dyDescent="0.25">
      <c r="A110" s="5" t="s">
        <v>104</v>
      </c>
      <c r="B110" s="2">
        <v>72968.990000000005</v>
      </c>
    </row>
    <row r="111" spans="1:4" x14ac:dyDescent="0.25">
      <c r="A111" s="23" t="s">
        <v>105</v>
      </c>
      <c r="B111" s="45">
        <f>SUBTOTAL(9,B112:B122)</f>
        <v>3869433.1699999995</v>
      </c>
      <c r="C111" s="47"/>
      <c r="D111" s="50"/>
    </row>
    <row r="112" spans="1:4" x14ac:dyDescent="0.25">
      <c r="A112" s="5" t="s">
        <v>106</v>
      </c>
      <c r="B112" s="2">
        <v>3732137.88</v>
      </c>
      <c r="C112" s="47"/>
    </row>
    <row r="113" spans="1:4" x14ac:dyDescent="0.25">
      <c r="A113" s="5" t="s">
        <v>121</v>
      </c>
      <c r="B113" s="2">
        <v>68600.710000000006</v>
      </c>
      <c r="D113" s="47"/>
    </row>
    <row r="114" spans="1:4" x14ac:dyDescent="0.25">
      <c r="A114" s="5" t="s">
        <v>122</v>
      </c>
      <c r="B114" s="2">
        <v>1164.3399999999999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4711.75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59101.69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179</v>
      </c>
      <c r="B120" s="2">
        <v>0</v>
      </c>
    </row>
    <row r="121" spans="1:4" x14ac:dyDescent="0.25">
      <c r="A121" s="4" t="s">
        <v>150</v>
      </c>
      <c r="B121" s="2">
        <v>3716.8</v>
      </c>
    </row>
    <row r="122" spans="1:4" x14ac:dyDescent="0.25">
      <c r="A122" s="24" t="s">
        <v>151</v>
      </c>
      <c r="B122" s="2"/>
    </row>
    <row r="123" spans="1:4" x14ac:dyDescent="0.25">
      <c r="A123" s="23" t="s">
        <v>107</v>
      </c>
      <c r="B123" s="45">
        <f>SUBTOTAL(9,B124:B133)</f>
        <v>11127610.349999998</v>
      </c>
    </row>
    <row r="124" spans="1:4" x14ac:dyDescent="0.25">
      <c r="A124" s="5" t="s">
        <v>108</v>
      </c>
      <c r="B124" s="2">
        <v>11033712.199999999</v>
      </c>
    </row>
    <row r="125" spans="1:4" x14ac:dyDescent="0.25">
      <c r="A125" s="5" t="s">
        <v>125</v>
      </c>
      <c r="B125" s="2">
        <v>69416.5</v>
      </c>
    </row>
    <row r="126" spans="1:4" x14ac:dyDescent="0.25">
      <c r="A126" s="5" t="s">
        <v>126</v>
      </c>
      <c r="B126" s="2">
        <v>529.77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180</v>
      </c>
      <c r="B131" s="2">
        <v>0</v>
      </c>
    </row>
    <row r="132" spans="1:2" x14ac:dyDescent="0.25">
      <c r="A132" s="24" t="s">
        <v>154</v>
      </c>
      <c r="B132" s="2">
        <v>23505.1</v>
      </c>
    </row>
    <row r="133" spans="1:2" x14ac:dyDescent="0.25">
      <c r="A133" s="24" t="s">
        <v>155</v>
      </c>
      <c r="B133" s="2">
        <v>446.78</v>
      </c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181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B85+B98+B109+B111+B123+B134</f>
        <v>30063140.989999995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82332.12</v>
      </c>
    </row>
    <row r="149" spans="1:4" x14ac:dyDescent="0.25">
      <c r="A149" s="4" t="s">
        <v>110</v>
      </c>
      <c r="B149" s="14">
        <v>82332.12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210</v>
      </c>
    </row>
    <row r="155" spans="1:4" x14ac:dyDescent="0.25">
      <c r="A155" s="4" t="s">
        <v>114</v>
      </c>
      <c r="B155" s="14">
        <v>210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0</v>
      </c>
    </row>
    <row r="161" spans="1:2" x14ac:dyDescent="0.25">
      <c r="A161" s="4" t="s">
        <v>166</v>
      </c>
      <c r="B161" s="3">
        <v>0</v>
      </c>
    </row>
    <row r="162" spans="1:2" x14ac:dyDescent="0.25">
      <c r="A162" s="4" t="s">
        <v>168</v>
      </c>
      <c r="B162" s="3">
        <v>0</v>
      </c>
    </row>
    <row r="163" spans="1:2" x14ac:dyDescent="0.25">
      <c r="A163" s="24" t="s">
        <v>169</v>
      </c>
      <c r="B163" s="48">
        <v>0</v>
      </c>
    </row>
    <row r="164" spans="1:2" x14ac:dyDescent="0.25">
      <c r="A164" s="24" t="s">
        <v>170</v>
      </c>
      <c r="B164" s="48">
        <v>0</v>
      </c>
    </row>
    <row r="165" spans="1:2" x14ac:dyDescent="0.25">
      <c r="A165" s="24" t="s">
        <v>172</v>
      </c>
      <c r="B165" s="48">
        <v>0</v>
      </c>
    </row>
    <row r="166" spans="1:2" x14ac:dyDescent="0.25">
      <c r="A166" s="23" t="s">
        <v>182</v>
      </c>
      <c r="B166" s="45">
        <f>SUBTOTAL(9,B167:B171)</f>
        <v>0</v>
      </c>
    </row>
    <row r="167" spans="1:2" x14ac:dyDescent="0.25">
      <c r="A167" s="4" t="s">
        <v>166</v>
      </c>
      <c r="B167" s="3">
        <v>0</v>
      </c>
    </row>
    <row r="168" spans="1:2" x14ac:dyDescent="0.25">
      <c r="A168" s="4" t="s">
        <v>168</v>
      </c>
      <c r="B168" s="3">
        <v>0</v>
      </c>
    </row>
    <row r="169" spans="1:2" x14ac:dyDescent="0.25">
      <c r="A169" s="24" t="s">
        <v>169</v>
      </c>
      <c r="B169" s="48">
        <v>0</v>
      </c>
    </row>
    <row r="170" spans="1:2" x14ac:dyDescent="0.25">
      <c r="A170" s="24" t="s">
        <v>170</v>
      </c>
      <c r="B170" s="48">
        <v>0</v>
      </c>
    </row>
    <row r="171" spans="1:2" x14ac:dyDescent="0.25">
      <c r="A171" s="24" t="s">
        <v>172</v>
      </c>
      <c r="B171" s="48">
        <v>0</v>
      </c>
    </row>
    <row r="172" spans="1:2" x14ac:dyDescent="0.25">
      <c r="A172" s="20" t="s">
        <v>173</v>
      </c>
      <c r="B172" s="35">
        <f>B154+B148+B160+B166</f>
        <v>82542.12</v>
      </c>
    </row>
    <row r="173" spans="1:2" ht="14.25" customHeight="1" x14ac:dyDescent="0.25">
      <c r="A173" s="20" t="s">
        <v>25</v>
      </c>
      <c r="B173" s="35">
        <f>B145+B172</f>
        <v>30145683.109999996</v>
      </c>
    </row>
    <row r="174" spans="1:2" ht="12" customHeight="1" x14ac:dyDescent="0.25">
      <c r="A174" s="20"/>
      <c r="B174" s="3"/>
    </row>
    <row r="175" spans="1:2" x14ac:dyDescent="0.25">
      <c r="A175" s="25" t="s">
        <v>11</v>
      </c>
      <c r="B175" s="26"/>
    </row>
    <row r="176" spans="1:2" x14ac:dyDescent="0.25">
      <c r="A176" s="4" t="s">
        <v>12</v>
      </c>
      <c r="B176" s="3">
        <v>0</v>
      </c>
    </row>
    <row r="177" spans="1:9" x14ac:dyDescent="0.25">
      <c r="A177" s="4" t="s">
        <v>13</v>
      </c>
      <c r="B177" s="6">
        <v>0</v>
      </c>
    </row>
    <row r="178" spans="1:9" x14ac:dyDescent="0.25">
      <c r="A178" s="27" t="s">
        <v>14</v>
      </c>
      <c r="B178" s="40">
        <f>B176+B177</f>
        <v>0</v>
      </c>
    </row>
    <row r="179" spans="1:9" s="33" customFormat="1" ht="7.5" customHeight="1" x14ac:dyDescent="0.25">
      <c r="A179" s="64"/>
      <c r="B179" s="64"/>
      <c r="C179"/>
      <c r="D179"/>
      <c r="E179"/>
      <c r="F179"/>
      <c r="G179"/>
      <c r="H179"/>
      <c r="I179"/>
    </row>
    <row r="180" spans="1:9" x14ac:dyDescent="0.25">
      <c r="A180" s="17" t="s">
        <v>186</v>
      </c>
      <c r="B180" s="29"/>
    </row>
    <row r="181" spans="1:9" x14ac:dyDescent="0.25">
      <c r="A181" s="28" t="s">
        <v>15</v>
      </c>
      <c r="B181" s="49">
        <v>0</v>
      </c>
    </row>
    <row r="182" spans="1:9" x14ac:dyDescent="0.25">
      <c r="A182" s="28" t="s">
        <v>88</v>
      </c>
      <c r="B182" s="56">
        <f>SUM(B183:B188)</f>
        <v>408405.87</v>
      </c>
    </row>
    <row r="183" spans="1:9" x14ac:dyDescent="0.25">
      <c r="A183" s="28" t="s">
        <v>89</v>
      </c>
      <c r="B183" s="49">
        <v>54504.27</v>
      </c>
      <c r="D183" s="46"/>
    </row>
    <row r="184" spans="1:9" x14ac:dyDescent="0.25">
      <c r="A184" s="28" t="s">
        <v>72</v>
      </c>
      <c r="B184" s="49">
        <v>146043.32999999999</v>
      </c>
      <c r="D184" s="46"/>
    </row>
    <row r="185" spans="1:9" x14ac:dyDescent="0.25">
      <c r="A185" s="28" t="s">
        <v>73</v>
      </c>
      <c r="B185" s="49">
        <v>94774.63</v>
      </c>
      <c r="D185" s="46"/>
    </row>
    <row r="186" spans="1:9" x14ac:dyDescent="0.25">
      <c r="A186" s="28" t="s">
        <v>74</v>
      </c>
      <c r="B186" s="49">
        <v>56768.97</v>
      </c>
      <c r="D186" s="46"/>
    </row>
    <row r="187" spans="1:9" x14ac:dyDescent="0.25">
      <c r="A187" s="28" t="s">
        <v>90</v>
      </c>
      <c r="B187" s="49">
        <v>55464.08</v>
      </c>
      <c r="C187" s="46"/>
      <c r="D187" s="46"/>
    </row>
    <row r="188" spans="1:9" x14ac:dyDescent="0.25">
      <c r="A188" s="28" t="s">
        <v>91</v>
      </c>
      <c r="B188" s="49">
        <v>850.59</v>
      </c>
      <c r="C188" s="46"/>
      <c r="D188" s="46"/>
    </row>
    <row r="189" spans="1:9" x14ac:dyDescent="0.25">
      <c r="A189" s="28" t="s">
        <v>92</v>
      </c>
      <c r="B189" s="38">
        <f>SUM(B190:B195)</f>
        <v>156316296.49000001</v>
      </c>
    </row>
    <row r="190" spans="1:9" x14ac:dyDescent="0.25">
      <c r="A190" s="28" t="s">
        <v>120</v>
      </c>
      <c r="B190" s="49">
        <v>61302116.259999998</v>
      </c>
      <c r="C190" s="46"/>
    </row>
    <row r="191" spans="1:9" x14ac:dyDescent="0.25">
      <c r="A191" s="28" t="s">
        <v>93</v>
      </c>
      <c r="B191" s="49">
        <v>1624494.46</v>
      </c>
      <c r="C191" s="46"/>
      <c r="D191" s="46"/>
    </row>
    <row r="192" spans="1:9" x14ac:dyDescent="0.25">
      <c r="A192" s="28" t="s">
        <v>94</v>
      </c>
      <c r="B192" s="49">
        <v>16412700.73</v>
      </c>
      <c r="C192" s="46"/>
      <c r="D192" s="46"/>
    </row>
    <row r="193" spans="1:4" x14ac:dyDescent="0.25">
      <c r="A193" s="28" t="s">
        <v>95</v>
      </c>
      <c r="B193" s="49">
        <v>24680923.870000001</v>
      </c>
      <c r="C193" s="46"/>
      <c r="D193" s="50"/>
    </row>
    <row r="194" spans="1:4" x14ac:dyDescent="0.25">
      <c r="A194" s="28" t="s">
        <v>96</v>
      </c>
      <c r="B194" s="54">
        <v>48154863.369999997</v>
      </c>
      <c r="D194" s="46"/>
    </row>
    <row r="195" spans="1:4" x14ac:dyDescent="0.25">
      <c r="A195" s="28" t="s">
        <v>97</v>
      </c>
      <c r="B195" s="49">
        <v>4141197.8</v>
      </c>
      <c r="D195" s="46"/>
    </row>
    <row r="196" spans="1:4" x14ac:dyDescent="0.25">
      <c r="A196" s="27" t="s">
        <v>23</v>
      </c>
      <c r="B196" s="38">
        <f>(B39+B62)-(B173+B178)</f>
        <v>156724702.36000004</v>
      </c>
      <c r="C196" s="46"/>
      <c r="D196" s="46"/>
    </row>
    <row r="197" spans="1:4" x14ac:dyDescent="0.25">
      <c r="A197" s="15" t="s">
        <v>175</v>
      </c>
      <c r="B197" s="16"/>
    </row>
    <row r="198" spans="1:4" x14ac:dyDescent="0.25">
      <c r="A198" s="41" t="s">
        <v>19</v>
      </c>
      <c r="B198" s="42"/>
    </row>
    <row r="199" spans="1:4" x14ac:dyDescent="0.25">
      <c r="A199" s="34" t="s">
        <v>17</v>
      </c>
      <c r="B199" s="52">
        <v>689893.69</v>
      </c>
    </row>
    <row r="200" spans="1:4" x14ac:dyDescent="0.25">
      <c r="A200" s="34" t="s">
        <v>18</v>
      </c>
      <c r="B200" s="38">
        <v>0</v>
      </c>
    </row>
    <row r="201" spans="1:4" x14ac:dyDescent="0.25">
      <c r="A201" s="34" t="s">
        <v>21</v>
      </c>
      <c r="B201" s="38">
        <v>0</v>
      </c>
    </row>
    <row r="202" spans="1:4" x14ac:dyDescent="0.25">
      <c r="A202" s="41" t="s">
        <v>20</v>
      </c>
      <c r="B202" s="43">
        <f>B199+B200+B201</f>
        <v>689893.69</v>
      </c>
    </row>
    <row r="203" spans="1:4" x14ac:dyDescent="0.25">
      <c r="A203" s="58" t="s">
        <v>16</v>
      </c>
      <c r="B203" s="59"/>
    </row>
    <row r="204" spans="1:4" x14ac:dyDescent="0.25">
      <c r="A204" s="60"/>
      <c r="B204" s="61"/>
    </row>
    <row r="205" spans="1:4" x14ac:dyDescent="0.25">
      <c r="A205" t="s">
        <v>22</v>
      </c>
    </row>
    <row r="209" spans="1:1" x14ac:dyDescent="0.25">
      <c r="A209" t="s">
        <v>98</v>
      </c>
    </row>
  </sheetData>
  <mergeCells count="9">
    <mergeCell ref="A203:B204"/>
    <mergeCell ref="A2:B7"/>
    <mergeCell ref="A8:B9"/>
    <mergeCell ref="A179:B179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7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9" ma:contentTypeDescription="Crie um novo documento." ma:contentTypeScope="" ma:versionID="0c92dc032631ed319ee3da34edc8ba34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27fbd242e0303d5eb2eaa360f1411bc4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Props1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5057F6-EE43-46C9-98B8-16B7FB298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74C25-9776-4A15-A794-1F5233D7395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2e397677-9d8e-4934-9323-45b51ee27292"/>
    <ds:schemaRef ds:uri="http://purl.org/dc/terms/"/>
    <ds:schemaRef ds:uri="http://schemas.openxmlformats.org/package/2006/metadata/core-properties"/>
    <ds:schemaRef ds:uri="8d34be9d-4bdd-4440-83d6-242f251ff09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2024-11-14T13:21:02Z</cp:lastPrinted>
  <dcterms:created xsi:type="dcterms:W3CDTF">2021-09-23T15:15:02Z</dcterms:created>
  <dcterms:modified xsi:type="dcterms:W3CDTF">2024-11-14T13:22:57Z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