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4 - EXECUÇÃO ORÇAMENTÁRIA\"/>
    </mc:Choice>
  </mc:AlternateContent>
  <xr:revisionPtr revIDLastSave="0" documentId="13_ncr:1_{08023A87-2568-4BE5-993A-4A1A358D051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61" i="1"/>
  <c r="B172" i="1"/>
  <c r="B173" i="1"/>
  <c r="B145" i="1"/>
  <c r="B54" i="1"/>
  <c r="B166" i="1" l="1"/>
  <c r="B189" i="1"/>
  <c r="B182" i="1"/>
  <c r="B134" i="1"/>
  <c r="B123" i="1"/>
  <c r="B111" i="1"/>
  <c r="B109" i="1"/>
  <c r="B98" i="1"/>
  <c r="B85" i="1"/>
  <c r="B41" i="1" l="1"/>
  <c r="B74" i="1" l="1"/>
  <c r="B81" i="1" s="1"/>
  <c r="B64" i="1"/>
  <c r="B71" i="1" s="1"/>
  <c r="B32" i="1"/>
  <c r="B48" i="1"/>
  <c r="B62" i="1" s="1"/>
  <c r="B25" i="1"/>
  <c r="B160" i="1"/>
  <c r="B148" i="1"/>
  <c r="B154" i="1"/>
  <c r="B202" i="1"/>
  <c r="B178" i="1"/>
  <c r="B39" i="1" l="1"/>
  <c r="B196" i="1" l="1"/>
</calcChain>
</file>

<file path=xl/sharedStrings.xml><?xml version="1.0" encoding="utf-8"?>
<sst xmlns="http://schemas.openxmlformats.org/spreadsheetml/2006/main" count="192" uniqueCount="187">
  <si>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</si>
  <si>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</si>
  <si>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</si>
  <si>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</si>
  <si>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</si>
  <si>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</si>
  <si>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</si>
  <si>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</si>
  <si>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</si>
  <si>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</si>
  <si>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</si>
  <si>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</si>
  <si>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</si>
  <si>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</si>
  <si>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</si>
  <si>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</si>
  <si>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</si>
  <si>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</si>
  <si>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</si>
  <si>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</si>
  <si>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</si>
  <si>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</si>
  <si>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</si>
  <si>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</si>
  <si>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</si>
  <si>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</si>
  <si>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</si>
  <si>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</si>
  <si>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</si>
  <si>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</si>
  <si>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</si>
  <si>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</si>
  <si>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</si>
  <si>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</si>
  <si>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</si>
  <si>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</si>
  <si>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</si>
  <si>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</si>
  <si>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</si>
  <si>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</si>
  <si>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</si>
  <si>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</si>
  <si>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</si>
  <si>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</si>
  <si>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</si>
  <si>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</si>
  <si>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</si>
  <si>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</si>
  <si>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</si>
  <si>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</si>
  <si>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</si>
  <si>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</si>
  <si>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</si>
  <si>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</si>
  <si>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</si>
  <si>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</si>
  <si>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</si>
  <si>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</si>
  <si>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</si>
  <si>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</si>
  <si>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</si>
  <si>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</si>
  <si>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</si>
  <si>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</si>
  <si>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</si>
  <si>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</si>
  <si>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</si>
  <si>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</si>
  <si>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</si>
  <si>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</si>
  <si>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</si>
  <si>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</si>
  <si>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</si>
  <si>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</si>
  <si>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</si>
  <si>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</si>
  <si>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</si>
  <si>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</si>
  <si>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</si>
  <si>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</si>
  <si>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</si>
  <si>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</si>
  <si>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</si>
  <si>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</si>
  <si>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</si>
  <si>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</si>
  <si>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</si>
  <si>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</si>
  <si>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</si>
  <si>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</si>
  <si>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</si>
  <si>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</si>
  <si>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</si>
  <si>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</si>
  <si>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</si>
  <si>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</si>
  <si>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</si>
  <si>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</si>
  <si>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</si>
  <si>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</si>
  <si>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</si>
  <si>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</si>
  <si>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</si>
  <si>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</si>
  <si>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</si>
  <si>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</si>
  <si>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</si>
  <si>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</si>
  <si>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</si>
  <si>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</si>
  <si>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</si>
  <si>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</si>
  <si>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</si>
  <si>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</si>
  <si>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</si>
  <si>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</si>
  <si>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</si>
  <si>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</si>
  <si>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</si>
  <si>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</si>
  <si>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</si>
  <si>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</si>
  <si>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</si>
  <si>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</si>
  <si>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</si>
  <si>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</si>
  <si>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</si>
  <si>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</si>
  <si>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</si>
  <si>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</si>
  <si>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</si>
  <si>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</si>
  <si>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</si>
  <si>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</si>
  <si>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</si>
  <si>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</si>
  <si>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</si>
  <si>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</si>
  <si>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</si>
  <si>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</si>
  <si>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</si>
  <si>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</si>
  <si>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</si>
  <si>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</si>
  <si>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</si>
  <si>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</si>
  <si>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5.1.2.6.3 Diarias e Pedagios</t>
  </si>
  <si>
    <t xml:space="preserve">5.1.4.6 Outros </t>
  </si>
  <si>
    <t>5.1.4.6.1 - Aluguel</t>
  </si>
  <si>
    <t>5.1.4.6.2 - Adiantamento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</si>
  <si>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</si>
  <si>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</si>
  <si>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</si>
  <si>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</si>
  <si>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</si>
  <si>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</si>
  <si>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</si>
  <si>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</si>
  <si>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</si>
  <si>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</si>
  <si>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</si>
  <si>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</si>
  <si>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</si>
  <si>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</si>
  <si>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</si>
  <si>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</si>
  <si>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</si>
  <si>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</si>
  <si>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</si>
  <si>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</si>
  <si>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</si>
  <si>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</si>
  <si>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</si>
  <si>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</si>
  <si>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</si>
  <si>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</si>
  <si>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</si>
  <si>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t>5.1.1.8.2 Reformas / Projetos</t>
  </si>
  <si>
    <t>5.1.2.6.2 Reformas / Projetos</t>
  </si>
  <si>
    <t>5.1.4.6.3 - Reformas / Projetos</t>
  </si>
  <si>
    <t>5.1.5.6.2 Reformas / Projetos</t>
  </si>
  <si>
    <t>5.1.6.6.2 Reformas / Projetos</t>
  </si>
  <si>
    <t>5.2.4 - Conta 45013-8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</si>
  <si>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001/2011 - 23º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</si>
  <si>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01/07/2024      E              TÉRMINO  30/06/2025</t>
    </r>
  </si>
  <si>
    <t>Competência: 07/2024</t>
  </si>
  <si>
    <t>7.SALDO BANCÁRIO FINAL EM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</si>
</sst>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4" borderId="1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9"/>
  <sheetViews>
    <sheetView showGridLines="0" tabSelected="1" view="pageLayout" topLeftCell="A79" zoomScale="80" zoomScaleNormal="100" zoomScaleSheetLayoutView="70" zoomScalePageLayoutView="80" workbookViewId="0">
      <selection activeCell="A27" sqref="A27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1" spans="1:2" ht="10.5" customHeight="1" x14ac:dyDescent="0.25"/>
    <row r="2" spans="1:2" x14ac:dyDescent="0.25">
      <c r="A2" s="61" t="s">
        <v>77</v>
      </c>
      <c r="B2" s="61"/>
    </row>
    <row r="3" spans="1:2" x14ac:dyDescent="0.25">
      <c r="A3" s="61"/>
      <c r="B3" s="61"/>
    </row>
    <row r="4" spans="1:2" x14ac:dyDescent="0.25">
      <c r="A4" s="61"/>
      <c r="B4" s="61"/>
    </row>
    <row r="5" spans="1:2" x14ac:dyDescent="0.25">
      <c r="A5" s="61"/>
      <c r="B5" s="61"/>
    </row>
    <row r="6" spans="1:2" x14ac:dyDescent="0.25">
      <c r="A6" s="61"/>
      <c r="B6" s="61"/>
    </row>
    <row r="7" spans="1:2" x14ac:dyDescent="0.25">
      <c r="A7" s="61"/>
      <c r="B7" s="61"/>
    </row>
    <row r="8" spans="1:2" ht="21" customHeight="1" x14ac:dyDescent="0.25">
      <c r="A8" s="62" t="s">
        <v>0</v>
      </c>
      <c r="B8" s="62"/>
    </row>
    <row r="9" spans="1:2" ht="16.149999999999999" customHeight="1" x14ac:dyDescent="0.25">
      <c r="A9" s="62"/>
      <c r="B9" s="62"/>
    </row>
    <row r="10" spans="1:2" x14ac:dyDescent="0.25">
      <c r="A10" s="64" t="s">
        <v>27</v>
      </c>
      <c r="B10" s="65"/>
    </row>
    <row r="11" spans="1:2" x14ac:dyDescent="0.25">
      <c r="A11" s="7" t="s">
        <v>26</v>
      </c>
      <c r="B11" s="8"/>
    </row>
    <row r="12" spans="1:2" x14ac:dyDescent="0.25">
      <c r="A12" s="66" t="s">
        <v>28</v>
      </c>
      <c r="B12" s="67"/>
    </row>
    <row r="13" spans="1:2" x14ac:dyDescent="0.25">
      <c r="A13" s="9" t="s">
        <v>29</v>
      </c>
      <c r="B13" s="8"/>
    </row>
    <row r="14" spans="1:2" x14ac:dyDescent="0.25">
      <c r="A14" s="68" t="s">
        <v>30</v>
      </c>
      <c r="B14" s="69"/>
    </row>
    <row r="15" spans="1:2" x14ac:dyDescent="0.25">
      <c r="A15" s="9" t="s">
        <v>183</v>
      </c>
      <c r="B15" s="9"/>
    </row>
    <row r="16" spans="1:2" x14ac:dyDescent="0.25">
      <c r="A16" s="66" t="s">
        <v>184</v>
      </c>
      <c r="B16" s="67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3">
        <f>(65252232+253455516+(85850763-9702888))/12</f>
        <v>32904635.25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3">
        <f>(19016167+1121179+19204.53)/12</f>
        <v>1679712.5441666667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70" t="s">
        <v>24</v>
      </c>
      <c r="B21" s="71"/>
    </row>
    <row r="22" spans="1:9" ht="14.25" customHeight="1" x14ac:dyDescent="0.25">
      <c r="A22" s="31" t="s">
        <v>185</v>
      </c>
      <c r="B22" s="44" t="s">
        <v>1</v>
      </c>
    </row>
    <row r="23" spans="1:9" x14ac:dyDescent="0.25">
      <c r="A23" s="17" t="s">
        <v>5</v>
      </c>
      <c r="B23" s="30"/>
    </row>
    <row r="24" spans="1:9" x14ac:dyDescent="0.25">
      <c r="A24" s="18" t="s">
        <v>2</v>
      </c>
      <c r="B24" s="51">
        <v>0</v>
      </c>
    </row>
    <row r="25" spans="1:9" x14ac:dyDescent="0.25">
      <c r="A25" s="18" t="s">
        <v>78</v>
      </c>
      <c r="B25" s="52">
        <f>SUBTOTAL(9,B26:B31)</f>
        <v>230910.84</v>
      </c>
      <c r="C25" s="46"/>
    </row>
    <row r="26" spans="1:9" x14ac:dyDescent="0.25">
      <c r="A26" s="18" t="s">
        <v>31</v>
      </c>
      <c r="B26" s="49">
        <v>46986.98</v>
      </c>
    </row>
    <row r="27" spans="1:9" x14ac:dyDescent="0.25">
      <c r="A27" s="18" t="s">
        <v>32</v>
      </c>
      <c r="B27" s="49">
        <v>75361.919999999998</v>
      </c>
    </row>
    <row r="28" spans="1:9" x14ac:dyDescent="0.25">
      <c r="A28" s="18" t="s">
        <v>33</v>
      </c>
      <c r="B28" s="49">
        <v>5534.46</v>
      </c>
      <c r="C28" s="46"/>
    </row>
    <row r="29" spans="1:9" x14ac:dyDescent="0.25">
      <c r="A29" s="18" t="s">
        <v>34</v>
      </c>
      <c r="B29" s="49">
        <v>23482.28</v>
      </c>
    </row>
    <row r="30" spans="1:9" x14ac:dyDescent="0.25">
      <c r="A30" s="18" t="s">
        <v>35</v>
      </c>
      <c r="B30" s="49">
        <v>73274.87</v>
      </c>
    </row>
    <row r="31" spans="1:9" x14ac:dyDescent="0.25">
      <c r="A31" s="18" t="s">
        <v>36</v>
      </c>
      <c r="B31" s="49">
        <v>6270.33</v>
      </c>
    </row>
    <row r="32" spans="1:9" x14ac:dyDescent="0.25">
      <c r="A32" s="18" t="s">
        <v>79</v>
      </c>
      <c r="B32" s="52">
        <f>SUM(B33:B38)</f>
        <v>141748367.03999999</v>
      </c>
    </row>
    <row r="33" spans="1:4" x14ac:dyDescent="0.25">
      <c r="A33" s="18" t="s">
        <v>37</v>
      </c>
      <c r="B33" s="49">
        <v>55403668.100000001</v>
      </c>
    </row>
    <row r="34" spans="1:4" x14ac:dyDescent="0.25">
      <c r="A34" s="18" t="s">
        <v>38</v>
      </c>
      <c r="B34" s="49">
        <v>1666997.25</v>
      </c>
    </row>
    <row r="35" spans="1:4" x14ac:dyDescent="0.25">
      <c r="A35" s="18" t="s">
        <v>39</v>
      </c>
      <c r="B35" s="49">
        <v>16272758.699999999</v>
      </c>
    </row>
    <row r="36" spans="1:4" x14ac:dyDescent="0.25">
      <c r="A36" s="18" t="s">
        <v>40</v>
      </c>
      <c r="B36" s="49">
        <v>15791657.15</v>
      </c>
    </row>
    <row r="37" spans="1:4" x14ac:dyDescent="0.25">
      <c r="A37" s="18" t="s">
        <v>41</v>
      </c>
      <c r="B37" s="54">
        <v>48639489.189999998</v>
      </c>
    </row>
    <row r="38" spans="1:4" x14ac:dyDescent="0.25">
      <c r="A38" s="18" t="s">
        <v>42</v>
      </c>
      <c r="B38" s="49">
        <v>3973796.65</v>
      </c>
    </row>
    <row r="39" spans="1:4" x14ac:dyDescent="0.25">
      <c r="A39" s="19" t="s">
        <v>3</v>
      </c>
      <c r="B39" s="52">
        <f>B32+B25+B24</f>
        <v>141979277.88</v>
      </c>
      <c r="D39" s="46"/>
    </row>
    <row r="40" spans="1:4" x14ac:dyDescent="0.25">
      <c r="A40" s="17" t="s">
        <v>4</v>
      </c>
      <c r="B40" s="17"/>
    </row>
    <row r="41" spans="1:4" x14ac:dyDescent="0.25">
      <c r="A41" s="21" t="s">
        <v>80</v>
      </c>
      <c r="B41" s="36">
        <f>SUM(B42:B47)</f>
        <v>28817926.170000002</v>
      </c>
      <c r="D41" s="46"/>
    </row>
    <row r="42" spans="1:4" x14ac:dyDescent="0.25">
      <c r="A42" s="18" t="s">
        <v>44</v>
      </c>
      <c r="B42" s="2">
        <v>6755089.7300000004</v>
      </c>
      <c r="C42" s="46"/>
      <c r="D42" s="46"/>
    </row>
    <row r="43" spans="1:4" x14ac:dyDescent="0.25">
      <c r="A43" s="18" t="s">
        <v>45</v>
      </c>
      <c r="B43" s="14">
        <v>147972.44</v>
      </c>
      <c r="C43" s="46"/>
    </row>
    <row r="44" spans="1:4" x14ac:dyDescent="0.25">
      <c r="A44" s="18" t="s">
        <v>46</v>
      </c>
      <c r="B44" s="14">
        <v>3753081</v>
      </c>
      <c r="C44" s="46"/>
    </row>
    <row r="45" spans="1:4" x14ac:dyDescent="0.25">
      <c r="A45" s="18" t="s">
        <v>47</v>
      </c>
      <c r="B45" s="14">
        <v>12129902</v>
      </c>
      <c r="C45" s="46"/>
    </row>
    <row r="46" spans="1:4" x14ac:dyDescent="0.25">
      <c r="A46" s="18" t="s">
        <v>48</v>
      </c>
      <c r="B46" s="14">
        <v>6031881</v>
      </c>
      <c r="C46" s="46"/>
      <c r="D46" s="46"/>
    </row>
    <row r="47" spans="1:4" x14ac:dyDescent="0.25">
      <c r="A47" s="18" t="s">
        <v>49</v>
      </c>
      <c r="B47" s="14">
        <v>0</v>
      </c>
      <c r="C47" s="46"/>
      <c r="D47" s="46"/>
    </row>
    <row r="48" spans="1:4" x14ac:dyDescent="0.25">
      <c r="A48" s="21" t="s">
        <v>81</v>
      </c>
      <c r="B48" s="37">
        <f>SUM(B49:B53)</f>
        <v>1072500</v>
      </c>
      <c r="C48" s="46"/>
    </row>
    <row r="49" spans="1:2" x14ac:dyDescent="0.25">
      <c r="A49" s="18" t="s">
        <v>43</v>
      </c>
      <c r="B49" s="14">
        <v>1072500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7">
        <f>SUM(B55:B60)</f>
        <v>1301710.7299999997</v>
      </c>
    </row>
    <row r="55" spans="1:2" x14ac:dyDescent="0.25">
      <c r="A55" s="18" t="s">
        <v>54</v>
      </c>
      <c r="B55" s="14">
        <v>507185.9</v>
      </c>
    </row>
    <row r="56" spans="1:2" x14ac:dyDescent="0.25">
      <c r="A56" s="18" t="s">
        <v>55</v>
      </c>
      <c r="B56" s="14">
        <v>15770.75</v>
      </c>
    </row>
    <row r="57" spans="1:2" x14ac:dyDescent="0.25">
      <c r="A57" s="18" t="s">
        <v>56</v>
      </c>
      <c r="B57" s="14">
        <v>156042.34</v>
      </c>
    </row>
    <row r="58" spans="1:2" x14ac:dyDescent="0.25">
      <c r="A58" s="18" t="s">
        <v>57</v>
      </c>
      <c r="B58" s="14">
        <v>144502.82999999999</v>
      </c>
    </row>
    <row r="59" spans="1:2" x14ac:dyDescent="0.25">
      <c r="A59" s="18" t="s">
        <v>58</v>
      </c>
      <c r="B59" s="14">
        <v>442523.75</v>
      </c>
    </row>
    <row r="60" spans="1:2" x14ac:dyDescent="0.25">
      <c r="A60" s="18" t="s">
        <v>59</v>
      </c>
      <c r="B60" s="14">
        <v>35685.160000000003</v>
      </c>
    </row>
    <row r="61" spans="1:2" x14ac:dyDescent="0.25">
      <c r="A61" s="18" t="s">
        <v>174</v>
      </c>
      <c r="B61" s="14">
        <f>92174.33+1387.53+33545.8+78716.08+1299.52+23948.88+93727.13+8693.44+1375.73</f>
        <v>334868.44</v>
      </c>
    </row>
    <row r="62" spans="1:2" x14ac:dyDescent="0.25">
      <c r="A62" s="22" t="s">
        <v>87</v>
      </c>
      <c r="B62" s="35">
        <f>B54+B48+B41+B61</f>
        <v>31527005.340000004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36">
        <f>SUM(B65:B70)</f>
        <v>23500000</v>
      </c>
    </row>
    <row r="65" spans="1:9" x14ac:dyDescent="0.25">
      <c r="A65" s="18" t="s">
        <v>60</v>
      </c>
      <c r="B65" s="3">
        <v>5800000</v>
      </c>
    </row>
    <row r="66" spans="1:9" x14ac:dyDescent="0.25">
      <c r="A66" s="18" t="s">
        <v>61</v>
      </c>
      <c r="B66" s="3">
        <v>100000</v>
      </c>
    </row>
    <row r="67" spans="1:9" x14ac:dyDescent="0.25">
      <c r="A67" s="18" t="s">
        <v>62</v>
      </c>
      <c r="B67" s="3">
        <v>3060000</v>
      </c>
    </row>
    <row r="68" spans="1:9" x14ac:dyDescent="0.25">
      <c r="A68" s="18" t="s">
        <v>63</v>
      </c>
      <c r="B68" s="3">
        <v>9890000</v>
      </c>
    </row>
    <row r="69" spans="1:9" x14ac:dyDescent="0.25">
      <c r="A69" s="18" t="s">
        <v>64</v>
      </c>
      <c r="B69" s="3">
        <v>4650000</v>
      </c>
    </row>
    <row r="70" spans="1:9" x14ac:dyDescent="0.25">
      <c r="A70" s="18" t="s">
        <v>65</v>
      </c>
      <c r="B70" s="3">
        <v>0</v>
      </c>
    </row>
    <row r="71" spans="1:9" x14ac:dyDescent="0.25">
      <c r="A71" s="22" t="s">
        <v>86</v>
      </c>
      <c r="B71" s="36">
        <f>B64</f>
        <v>23500000</v>
      </c>
    </row>
    <row r="72" spans="1:9" s="33" customFormat="1" ht="9.75" customHeight="1" x14ac:dyDescent="0.25">
      <c r="A72" s="20"/>
      <c r="B72" s="32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55">
        <f>SUM(B75:B80)</f>
        <v>28650000</v>
      </c>
    </row>
    <row r="75" spans="1:9" x14ac:dyDescent="0.25">
      <c r="A75" s="18" t="s">
        <v>66</v>
      </c>
      <c r="B75" s="3">
        <v>7200000</v>
      </c>
    </row>
    <row r="76" spans="1:9" x14ac:dyDescent="0.25">
      <c r="A76" s="18" t="s">
        <v>67</v>
      </c>
      <c r="B76" s="3">
        <v>150000</v>
      </c>
    </row>
    <row r="77" spans="1:9" x14ac:dyDescent="0.25">
      <c r="A77" s="18" t="s">
        <v>68</v>
      </c>
      <c r="B77" s="3">
        <v>3700000</v>
      </c>
    </row>
    <row r="78" spans="1:9" x14ac:dyDescent="0.25">
      <c r="A78" s="18" t="s">
        <v>69</v>
      </c>
      <c r="B78" s="3">
        <v>12100000</v>
      </c>
    </row>
    <row r="79" spans="1:9" x14ac:dyDescent="0.25">
      <c r="A79" s="18" t="s">
        <v>70</v>
      </c>
      <c r="B79" s="3">
        <v>5500000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39">
        <f>B74</f>
        <v>28650000</v>
      </c>
    </row>
    <row r="82" spans="1:9" s="33" customFormat="1" ht="9.75" customHeight="1" x14ac:dyDescent="0.25">
      <c r="A82" s="20"/>
      <c r="B82" s="32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5">
        <f>SUBTOTAL(9,B86:B97)</f>
        <v>6365620.129999999</v>
      </c>
      <c r="C85" s="47"/>
      <c r="D85" s="47"/>
    </row>
    <row r="86" spans="1:9" x14ac:dyDescent="0.25">
      <c r="A86" s="4" t="s">
        <v>100</v>
      </c>
      <c r="B86" s="2">
        <v>3079211.9</v>
      </c>
      <c r="D86" s="47"/>
    </row>
    <row r="87" spans="1:9" x14ac:dyDescent="0.25">
      <c r="A87" s="5" t="s">
        <v>130</v>
      </c>
      <c r="B87" s="2">
        <v>12542.2</v>
      </c>
      <c r="C87" s="47"/>
    </row>
    <row r="88" spans="1:9" x14ac:dyDescent="0.25">
      <c r="A88" s="5" t="s">
        <v>131</v>
      </c>
      <c r="B88" s="2">
        <v>616132.04</v>
      </c>
    </row>
    <row r="89" spans="1:9" x14ac:dyDescent="0.25">
      <c r="A89" s="5" t="s">
        <v>132</v>
      </c>
      <c r="B89" s="2">
        <v>438431.43</v>
      </c>
      <c r="C89" s="46"/>
      <c r="D89" s="47"/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927.21</v>
      </c>
    </row>
    <row r="92" spans="1:9" x14ac:dyDescent="0.25">
      <c r="A92" s="4" t="s">
        <v>135</v>
      </c>
      <c r="B92" s="2">
        <v>1567428.48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41900</v>
      </c>
    </row>
    <row r="95" spans="1:9" x14ac:dyDescent="0.25">
      <c r="A95" s="24" t="s">
        <v>177</v>
      </c>
      <c r="B95" s="2">
        <v>579397.1</v>
      </c>
    </row>
    <row r="96" spans="1:9" x14ac:dyDescent="0.25">
      <c r="A96" s="24" t="s">
        <v>138</v>
      </c>
      <c r="B96" s="3">
        <v>13975.8</v>
      </c>
    </row>
    <row r="97" spans="1:4" x14ac:dyDescent="0.25">
      <c r="A97" s="24" t="s">
        <v>139</v>
      </c>
      <c r="B97" s="14">
        <v>15673.97</v>
      </c>
    </row>
    <row r="98" spans="1:4" x14ac:dyDescent="0.25">
      <c r="A98" s="23" t="s">
        <v>101</v>
      </c>
      <c r="B98" s="45">
        <f>SUBTOTAL(9,B99:B108)</f>
        <v>4928783.1999999993</v>
      </c>
      <c r="C98" s="47"/>
    </row>
    <row r="99" spans="1:4" x14ac:dyDescent="0.25">
      <c r="A99" s="5" t="s">
        <v>140</v>
      </c>
      <c r="B99" s="2">
        <v>3253749.44</v>
      </c>
      <c r="C99" s="47"/>
    </row>
    <row r="100" spans="1:4" x14ac:dyDescent="0.25">
      <c r="A100" s="5" t="s">
        <v>141</v>
      </c>
      <c r="B100" s="2">
        <v>1024677.53</v>
      </c>
      <c r="C100" s="47"/>
    </row>
    <row r="101" spans="1:4" x14ac:dyDescent="0.25">
      <c r="A101" s="5" t="s">
        <v>142</v>
      </c>
      <c r="B101" s="2">
        <v>554244.93000000005</v>
      </c>
    </row>
    <row r="102" spans="1:4" x14ac:dyDescent="0.25">
      <c r="A102" s="4" t="s">
        <v>143</v>
      </c>
      <c r="B102" s="2">
        <v>0</v>
      </c>
    </row>
    <row r="103" spans="1:4" x14ac:dyDescent="0.25">
      <c r="A103" s="4" t="s">
        <v>144</v>
      </c>
      <c r="B103" s="2">
        <v>0</v>
      </c>
    </row>
    <row r="104" spans="1:4" x14ac:dyDescent="0.25">
      <c r="A104" s="24" t="s">
        <v>102</v>
      </c>
      <c r="B104" s="2">
        <v>0</v>
      </c>
    </row>
    <row r="105" spans="1:4" x14ac:dyDescent="0.25">
      <c r="A105" s="24" t="s">
        <v>145</v>
      </c>
      <c r="B105" s="2">
        <v>0</v>
      </c>
    </row>
    <row r="106" spans="1:4" x14ac:dyDescent="0.25">
      <c r="A106" s="24" t="s">
        <v>178</v>
      </c>
      <c r="B106" s="2">
        <v>0</v>
      </c>
    </row>
    <row r="107" spans="1:4" x14ac:dyDescent="0.25">
      <c r="A107" s="24" t="s">
        <v>146</v>
      </c>
      <c r="B107" s="2">
        <v>65069</v>
      </c>
    </row>
    <row r="108" spans="1:4" x14ac:dyDescent="0.25">
      <c r="A108" s="24" t="s">
        <v>129</v>
      </c>
      <c r="B108" s="14">
        <v>31042.3</v>
      </c>
    </row>
    <row r="109" spans="1:4" x14ac:dyDescent="0.25">
      <c r="A109" s="23" t="s">
        <v>103</v>
      </c>
      <c r="B109" s="45">
        <f>SUBTOTAL(9,B110)</f>
        <v>149559.51999999999</v>
      </c>
    </row>
    <row r="110" spans="1:4" x14ac:dyDescent="0.25">
      <c r="A110" s="5" t="s">
        <v>104</v>
      </c>
      <c r="B110" s="2">
        <v>149559.51999999999</v>
      </c>
    </row>
    <row r="111" spans="1:4" x14ac:dyDescent="0.25">
      <c r="A111" s="23" t="s">
        <v>105</v>
      </c>
      <c r="B111" s="45">
        <f>SUBTOTAL(9,B112:B122)</f>
        <v>3130764.6599999997</v>
      </c>
      <c r="C111" s="47"/>
      <c r="D111" s="50"/>
    </row>
    <row r="112" spans="1:4" x14ac:dyDescent="0.25">
      <c r="A112" s="5" t="s">
        <v>106</v>
      </c>
      <c r="B112" s="2">
        <v>3047389.8</v>
      </c>
      <c r="C112" s="47"/>
    </row>
    <row r="113" spans="1:4" x14ac:dyDescent="0.25">
      <c r="A113" s="5" t="s">
        <v>121</v>
      </c>
      <c r="B113" s="2">
        <v>60740.22</v>
      </c>
      <c r="D113" s="47"/>
    </row>
    <row r="114" spans="1:4" x14ac:dyDescent="0.25">
      <c r="A114" s="5" t="s">
        <v>122</v>
      </c>
      <c r="B114" s="2">
        <v>822.53</v>
      </c>
    </row>
    <row r="115" spans="1:4" x14ac:dyDescent="0.25">
      <c r="A115" s="4" t="s">
        <v>123</v>
      </c>
      <c r="B115" s="2">
        <v>0</v>
      </c>
    </row>
    <row r="116" spans="1:4" x14ac:dyDescent="0.25">
      <c r="A116" s="4" t="s">
        <v>124</v>
      </c>
      <c r="B116" s="2">
        <v>4464.6099999999997</v>
      </c>
    </row>
    <row r="117" spans="1:4" x14ac:dyDescent="0.25">
      <c r="A117" s="24" t="s">
        <v>147</v>
      </c>
      <c r="B117" s="2">
        <v>0</v>
      </c>
    </row>
    <row r="118" spans="1:4" x14ac:dyDescent="0.25">
      <c r="A118" s="24" t="s">
        <v>148</v>
      </c>
      <c r="B118" s="2">
        <v>14500</v>
      </c>
    </row>
    <row r="119" spans="1:4" x14ac:dyDescent="0.25">
      <c r="A119" s="24" t="s">
        <v>149</v>
      </c>
      <c r="B119" s="2">
        <v>0</v>
      </c>
    </row>
    <row r="120" spans="1:4" x14ac:dyDescent="0.25">
      <c r="A120" s="24" t="s">
        <v>179</v>
      </c>
      <c r="B120" s="2">
        <v>0</v>
      </c>
    </row>
    <row r="121" spans="1:4" x14ac:dyDescent="0.25">
      <c r="A121" s="4" t="s">
        <v>150</v>
      </c>
      <c r="B121" s="2">
        <v>2847.5</v>
      </c>
    </row>
    <row r="122" spans="1:4" x14ac:dyDescent="0.25">
      <c r="A122" s="24" t="s">
        <v>151</v>
      </c>
      <c r="B122" s="2">
        <v>0</v>
      </c>
    </row>
    <row r="123" spans="1:4" x14ac:dyDescent="0.25">
      <c r="A123" s="23" t="s">
        <v>107</v>
      </c>
      <c r="B123" s="45">
        <f>SUBTOTAL(9,B124:B133)</f>
        <v>9993709.9600000009</v>
      </c>
    </row>
    <row r="124" spans="1:4" x14ac:dyDescent="0.25">
      <c r="A124" s="5" t="s">
        <v>108</v>
      </c>
      <c r="B124" s="2">
        <v>9910160.2200000007</v>
      </c>
    </row>
    <row r="125" spans="1:4" x14ac:dyDescent="0.25">
      <c r="A125" s="5" t="s">
        <v>125</v>
      </c>
      <c r="B125" s="2">
        <v>77496.17</v>
      </c>
    </row>
    <row r="126" spans="1:4" x14ac:dyDescent="0.25">
      <c r="A126" s="5" t="s">
        <v>126</v>
      </c>
      <c r="B126" s="2">
        <v>2905.7</v>
      </c>
    </row>
    <row r="127" spans="1:4" x14ac:dyDescent="0.25">
      <c r="A127" s="4" t="s">
        <v>127</v>
      </c>
      <c r="B127" s="2">
        <v>0</v>
      </c>
    </row>
    <row r="128" spans="1:4" x14ac:dyDescent="0.25">
      <c r="A128" s="4" t="s">
        <v>128</v>
      </c>
      <c r="B128" s="2">
        <v>0</v>
      </c>
    </row>
    <row r="129" spans="1:2" x14ac:dyDescent="0.25">
      <c r="A129" s="24" t="s">
        <v>152</v>
      </c>
      <c r="B129" s="2">
        <v>0</v>
      </c>
    </row>
    <row r="130" spans="1:2" x14ac:dyDescent="0.25">
      <c r="A130" s="24" t="s">
        <v>153</v>
      </c>
      <c r="B130" s="2">
        <v>0</v>
      </c>
    </row>
    <row r="131" spans="1:2" x14ac:dyDescent="0.25">
      <c r="A131" s="24" t="s">
        <v>180</v>
      </c>
      <c r="B131" s="2">
        <v>0</v>
      </c>
    </row>
    <row r="132" spans="1:2" x14ac:dyDescent="0.25">
      <c r="A132" s="24" t="s">
        <v>154</v>
      </c>
      <c r="B132" s="2">
        <v>2246.8000000000002</v>
      </c>
    </row>
    <row r="133" spans="1:2" x14ac:dyDescent="0.25">
      <c r="A133" s="24" t="s">
        <v>155</v>
      </c>
      <c r="B133" s="2">
        <v>901.07</v>
      </c>
    </row>
    <row r="134" spans="1:2" x14ac:dyDescent="0.25">
      <c r="A134" s="23" t="s">
        <v>156</v>
      </c>
      <c r="B134" s="45">
        <f>SUBTOTAL(9,B135:B144)</f>
        <v>0</v>
      </c>
    </row>
    <row r="135" spans="1:2" x14ac:dyDescent="0.25">
      <c r="A135" s="5" t="s">
        <v>157</v>
      </c>
      <c r="B135" s="14">
        <v>0</v>
      </c>
    </row>
    <row r="136" spans="1:2" x14ac:dyDescent="0.25">
      <c r="A136" s="5" t="s">
        <v>158</v>
      </c>
      <c r="B136" s="14">
        <v>0</v>
      </c>
    </row>
    <row r="137" spans="1:2" x14ac:dyDescent="0.25">
      <c r="A137" s="5" t="s">
        <v>159</v>
      </c>
      <c r="B137" s="14">
        <v>0</v>
      </c>
    </row>
    <row r="138" spans="1:2" x14ac:dyDescent="0.25">
      <c r="A138" s="4" t="s">
        <v>160</v>
      </c>
      <c r="B138" s="14">
        <v>0</v>
      </c>
    </row>
    <row r="139" spans="1:2" x14ac:dyDescent="0.25">
      <c r="A139" s="4" t="s">
        <v>161</v>
      </c>
      <c r="B139" s="14">
        <v>0</v>
      </c>
    </row>
    <row r="140" spans="1:2" x14ac:dyDescent="0.25">
      <c r="A140" s="24" t="s">
        <v>176</v>
      </c>
      <c r="B140" s="14">
        <v>0</v>
      </c>
    </row>
    <row r="141" spans="1:2" x14ac:dyDescent="0.25">
      <c r="A141" s="24" t="s">
        <v>162</v>
      </c>
      <c r="B141" s="14">
        <v>0</v>
      </c>
    </row>
    <row r="142" spans="1:2" x14ac:dyDescent="0.25">
      <c r="A142" s="24" t="s">
        <v>181</v>
      </c>
      <c r="B142" s="14">
        <v>0</v>
      </c>
    </row>
    <row r="143" spans="1:2" x14ac:dyDescent="0.25">
      <c r="A143" s="24" t="s">
        <v>163</v>
      </c>
      <c r="B143" s="14">
        <v>0</v>
      </c>
    </row>
    <row r="144" spans="1:2" x14ac:dyDescent="0.25">
      <c r="A144" s="24" t="s">
        <v>164</v>
      </c>
      <c r="B144" s="14">
        <v>0</v>
      </c>
    </row>
    <row r="145" spans="1:4" x14ac:dyDescent="0.25">
      <c r="A145" s="20" t="s">
        <v>165</v>
      </c>
      <c r="B145" s="37">
        <f>B85+B98+B109+B111+B123+B134</f>
        <v>24568437.469999999</v>
      </c>
      <c r="C145" s="46"/>
      <c r="D145" s="46"/>
    </row>
    <row r="146" spans="1:4" x14ac:dyDescent="0.25">
      <c r="A146" s="20"/>
      <c r="B146" s="14"/>
    </row>
    <row r="147" spans="1:4" x14ac:dyDescent="0.25">
      <c r="A147" s="23" t="s">
        <v>10</v>
      </c>
      <c r="B147" s="23"/>
    </row>
    <row r="148" spans="1:4" x14ac:dyDescent="0.25">
      <c r="A148" s="23" t="s">
        <v>109</v>
      </c>
      <c r="B148" s="45">
        <f>SUBTOTAL(9,B149:B153)</f>
        <v>240041.93</v>
      </c>
    </row>
    <row r="149" spans="1:4" x14ac:dyDescent="0.25">
      <c r="A149" s="4" t="s">
        <v>110</v>
      </c>
      <c r="B149" s="14">
        <v>240041.93</v>
      </c>
      <c r="D149" s="47"/>
    </row>
    <row r="150" spans="1:4" x14ac:dyDescent="0.25">
      <c r="A150" s="4" t="s">
        <v>111</v>
      </c>
      <c r="B150" s="14">
        <v>0</v>
      </c>
      <c r="D150" s="47"/>
    </row>
    <row r="151" spans="1:4" x14ac:dyDescent="0.25">
      <c r="A151" s="24" t="s">
        <v>112</v>
      </c>
      <c r="B151" s="14">
        <v>0</v>
      </c>
      <c r="D151" s="47"/>
    </row>
    <row r="152" spans="1:4" x14ac:dyDescent="0.25">
      <c r="A152" s="24" t="s">
        <v>113</v>
      </c>
      <c r="B152" s="14">
        <v>0</v>
      </c>
    </row>
    <row r="153" spans="1:4" x14ac:dyDescent="0.25">
      <c r="A153" s="24" t="s">
        <v>119</v>
      </c>
      <c r="B153" s="14">
        <v>0</v>
      </c>
    </row>
    <row r="154" spans="1:4" x14ac:dyDescent="0.25">
      <c r="A154" s="23" t="s">
        <v>118</v>
      </c>
      <c r="B154" s="45">
        <f>SUBTOTAL(9,B155:B159)</f>
        <v>119317.5</v>
      </c>
    </row>
    <row r="155" spans="1:4" x14ac:dyDescent="0.25">
      <c r="A155" s="4" t="s">
        <v>114</v>
      </c>
      <c r="B155" s="14">
        <v>119317.5</v>
      </c>
    </row>
    <row r="156" spans="1:4" x14ac:dyDescent="0.25">
      <c r="A156" s="4" t="s">
        <v>115</v>
      </c>
      <c r="B156" s="14">
        <v>0</v>
      </c>
    </row>
    <row r="157" spans="1:4" x14ac:dyDescent="0.25">
      <c r="A157" s="24" t="s">
        <v>116</v>
      </c>
      <c r="B157" s="14">
        <v>0</v>
      </c>
    </row>
    <row r="158" spans="1:4" x14ac:dyDescent="0.25">
      <c r="A158" s="24" t="s">
        <v>117</v>
      </c>
      <c r="B158" s="14">
        <v>0</v>
      </c>
    </row>
    <row r="159" spans="1:4" x14ac:dyDescent="0.25">
      <c r="A159" s="24" t="s">
        <v>171</v>
      </c>
      <c r="B159" s="14">
        <v>0</v>
      </c>
    </row>
    <row r="160" spans="1:4" x14ac:dyDescent="0.25">
      <c r="A160" s="23" t="s">
        <v>167</v>
      </c>
      <c r="B160" s="45">
        <f>SUBTOTAL(9,B161:B165)</f>
        <v>0</v>
      </c>
    </row>
    <row r="161" spans="1:2" x14ac:dyDescent="0.25">
      <c r="A161" s="4" t="s">
        <v>166</v>
      </c>
      <c r="B161" s="3">
        <v>0</v>
      </c>
    </row>
    <row r="162" spans="1:2" x14ac:dyDescent="0.25">
      <c r="A162" s="4" t="s">
        <v>168</v>
      </c>
      <c r="B162" s="3">
        <v>0</v>
      </c>
    </row>
    <row r="163" spans="1:2" x14ac:dyDescent="0.25">
      <c r="A163" s="24" t="s">
        <v>169</v>
      </c>
      <c r="B163" s="48">
        <v>0</v>
      </c>
    </row>
    <row r="164" spans="1:2" x14ac:dyDescent="0.25">
      <c r="A164" s="24" t="s">
        <v>170</v>
      </c>
      <c r="B164" s="48">
        <v>0</v>
      </c>
    </row>
    <row r="165" spans="1:2" x14ac:dyDescent="0.25">
      <c r="A165" s="24" t="s">
        <v>172</v>
      </c>
      <c r="B165" s="48">
        <v>0</v>
      </c>
    </row>
    <row r="166" spans="1:2" x14ac:dyDescent="0.25">
      <c r="A166" s="23" t="s">
        <v>182</v>
      </c>
      <c r="B166" s="45">
        <f>SUBTOTAL(9,B167:B171)</f>
        <v>0</v>
      </c>
    </row>
    <row r="167" spans="1:2" x14ac:dyDescent="0.25">
      <c r="A167" s="4" t="s">
        <v>166</v>
      </c>
      <c r="B167" s="3">
        <v>0</v>
      </c>
    </row>
    <row r="168" spans="1:2" x14ac:dyDescent="0.25">
      <c r="A168" s="4" t="s">
        <v>168</v>
      </c>
      <c r="B168" s="3">
        <v>0</v>
      </c>
    </row>
    <row r="169" spans="1:2" x14ac:dyDescent="0.25">
      <c r="A169" s="24" t="s">
        <v>169</v>
      </c>
      <c r="B169" s="48">
        <v>0</v>
      </c>
    </row>
    <row r="170" spans="1:2" x14ac:dyDescent="0.25">
      <c r="A170" s="24" t="s">
        <v>170</v>
      </c>
      <c r="B170" s="48">
        <v>0</v>
      </c>
    </row>
    <row r="171" spans="1:2" x14ac:dyDescent="0.25">
      <c r="A171" s="24" t="s">
        <v>172</v>
      </c>
      <c r="B171" s="48">
        <v>0</v>
      </c>
    </row>
    <row r="172" spans="1:2" x14ac:dyDescent="0.25">
      <c r="A172" s="20" t="s">
        <v>173</v>
      </c>
      <c r="B172" s="35">
        <f>B154+B148+B160+B166</f>
        <v>359359.43</v>
      </c>
    </row>
    <row r="173" spans="1:2" ht="14.25" customHeight="1" x14ac:dyDescent="0.25">
      <c r="A173" s="20" t="s">
        <v>25</v>
      </c>
      <c r="B173" s="35">
        <f>B145+B172</f>
        <v>24927796.899999999</v>
      </c>
    </row>
    <row r="174" spans="1:2" ht="12" customHeight="1" x14ac:dyDescent="0.25">
      <c r="A174" s="20"/>
      <c r="B174" s="3"/>
    </row>
    <row r="175" spans="1:2" x14ac:dyDescent="0.25">
      <c r="A175" s="25" t="s">
        <v>11</v>
      </c>
      <c r="B175" s="26"/>
    </row>
    <row r="176" spans="1:2" x14ac:dyDescent="0.25">
      <c r="A176" s="4" t="s">
        <v>12</v>
      </c>
      <c r="B176" s="3">
        <v>0</v>
      </c>
    </row>
    <row r="177" spans="1:9" x14ac:dyDescent="0.25">
      <c r="A177" s="4" t="s">
        <v>13</v>
      </c>
      <c r="B177" s="6">
        <v>0</v>
      </c>
    </row>
    <row r="178" spans="1:9" x14ac:dyDescent="0.25">
      <c r="A178" s="27" t="s">
        <v>14</v>
      </c>
      <c r="B178" s="40">
        <f>B176+B177</f>
        <v>0</v>
      </c>
    </row>
    <row r="179" spans="1:9" s="33" customFormat="1" ht="7.5" customHeight="1" x14ac:dyDescent="0.25">
      <c r="A179" s="63"/>
      <c r="B179" s="63"/>
      <c r="C179"/>
      <c r="D179"/>
      <c r="E179"/>
      <c r="F179"/>
      <c r="G179"/>
      <c r="H179"/>
      <c r="I179"/>
    </row>
    <row r="180" spans="1:9" x14ac:dyDescent="0.25">
      <c r="A180" s="17" t="s">
        <v>186</v>
      </c>
      <c r="B180" s="29"/>
    </row>
    <row r="181" spans="1:9" x14ac:dyDescent="0.25">
      <c r="A181" s="28" t="s">
        <v>15</v>
      </c>
      <c r="B181" s="49">
        <v>0</v>
      </c>
    </row>
    <row r="182" spans="1:9" x14ac:dyDescent="0.25">
      <c r="A182" s="28" t="s">
        <v>88</v>
      </c>
      <c r="B182" s="56">
        <f>SUM(B183:B188)</f>
        <v>378408.55</v>
      </c>
    </row>
    <row r="183" spans="1:9" x14ac:dyDescent="0.25">
      <c r="A183" s="28" t="s">
        <v>89</v>
      </c>
      <c r="B183" s="49">
        <v>39805.06</v>
      </c>
      <c r="D183" s="46"/>
    </row>
    <row r="184" spans="1:9" x14ac:dyDescent="0.25">
      <c r="A184" s="28" t="s">
        <v>72</v>
      </c>
      <c r="B184" s="49">
        <v>25074.36</v>
      </c>
      <c r="D184" s="46"/>
    </row>
    <row r="185" spans="1:9" x14ac:dyDescent="0.25">
      <c r="A185" s="28" t="s">
        <v>73</v>
      </c>
      <c r="B185" s="49">
        <v>11799.68</v>
      </c>
      <c r="D185" s="46"/>
    </row>
    <row r="186" spans="1:9" x14ac:dyDescent="0.25">
      <c r="A186" s="28" t="s">
        <v>74</v>
      </c>
      <c r="B186" s="49">
        <v>44788.98</v>
      </c>
      <c r="D186" s="46"/>
    </row>
    <row r="187" spans="1:9" x14ac:dyDescent="0.25">
      <c r="A187" s="28" t="s">
        <v>90</v>
      </c>
      <c r="B187" s="49">
        <v>249294.41</v>
      </c>
      <c r="C187" s="46"/>
      <c r="D187" s="46"/>
    </row>
    <row r="188" spans="1:9" x14ac:dyDescent="0.25">
      <c r="A188" s="28" t="s">
        <v>91</v>
      </c>
      <c r="B188" s="49">
        <v>7646.06</v>
      </c>
      <c r="C188" s="46"/>
      <c r="D188" s="46"/>
    </row>
    <row r="189" spans="1:9" x14ac:dyDescent="0.25">
      <c r="A189" s="28" t="s">
        <v>92</v>
      </c>
      <c r="B189" s="38">
        <f>SUM(B190:B195)</f>
        <v>148200077.76999998</v>
      </c>
    </row>
    <row r="190" spans="1:9" x14ac:dyDescent="0.25">
      <c r="A190" s="28" t="s">
        <v>120</v>
      </c>
      <c r="B190" s="49">
        <v>57310854</v>
      </c>
      <c r="C190" s="46"/>
    </row>
    <row r="191" spans="1:9" x14ac:dyDescent="0.25">
      <c r="A191" s="28" t="s">
        <v>93</v>
      </c>
      <c r="B191" s="49">
        <v>1732768</v>
      </c>
      <c r="C191" s="46"/>
      <c r="D191" s="46"/>
    </row>
    <row r="192" spans="1:9" x14ac:dyDescent="0.25">
      <c r="A192" s="28" t="s">
        <v>94</v>
      </c>
      <c r="B192" s="49">
        <v>17068801.039999999</v>
      </c>
      <c r="C192" s="46"/>
      <c r="D192" s="46"/>
    </row>
    <row r="193" spans="1:4" x14ac:dyDescent="0.25">
      <c r="A193" s="28" t="s">
        <v>95</v>
      </c>
      <c r="B193" s="49">
        <v>18146159.98</v>
      </c>
      <c r="C193" s="46"/>
      <c r="D193" s="50"/>
    </row>
    <row r="194" spans="1:4" x14ac:dyDescent="0.25">
      <c r="A194" s="28" t="s">
        <v>96</v>
      </c>
      <c r="B194" s="54">
        <v>49932012.939999998</v>
      </c>
      <c r="D194" s="46"/>
    </row>
    <row r="195" spans="1:4" x14ac:dyDescent="0.25">
      <c r="A195" s="28" t="s">
        <v>97</v>
      </c>
      <c r="B195" s="49">
        <v>4009481.81</v>
      </c>
      <c r="D195" s="46"/>
    </row>
    <row r="196" spans="1:4" x14ac:dyDescent="0.25">
      <c r="A196" s="27" t="s">
        <v>23</v>
      </c>
      <c r="B196" s="38">
        <f>(B39+B62)-(B173+B178)</f>
        <v>148578486.31999999</v>
      </c>
      <c r="C196" s="46"/>
      <c r="D196" s="46"/>
    </row>
    <row r="197" spans="1:4" x14ac:dyDescent="0.25">
      <c r="A197" s="15" t="s">
        <v>175</v>
      </c>
      <c r="B197" s="16"/>
    </row>
    <row r="198" spans="1:4" x14ac:dyDescent="0.25">
      <c r="A198" s="41" t="s">
        <v>19</v>
      </c>
      <c r="B198" s="42"/>
    </row>
    <row r="199" spans="1:4" x14ac:dyDescent="0.25">
      <c r="A199" s="34" t="s">
        <v>17</v>
      </c>
      <c r="B199" s="52">
        <v>725488.93</v>
      </c>
    </row>
    <row r="200" spans="1:4" x14ac:dyDescent="0.25">
      <c r="A200" s="34" t="s">
        <v>18</v>
      </c>
      <c r="B200" s="38">
        <v>0</v>
      </c>
    </row>
    <row r="201" spans="1:4" x14ac:dyDescent="0.25">
      <c r="A201" s="34" t="s">
        <v>21</v>
      </c>
      <c r="B201" s="38">
        <v>0</v>
      </c>
    </row>
    <row r="202" spans="1:4" x14ac:dyDescent="0.25">
      <c r="A202" s="41" t="s">
        <v>20</v>
      </c>
      <c r="B202" s="43">
        <f>B199+B200+B201</f>
        <v>725488.93</v>
      </c>
    </row>
    <row r="203" spans="1:4" x14ac:dyDescent="0.25">
      <c r="A203" s="57" t="s">
        <v>16</v>
      </c>
      <c r="B203" s="58"/>
    </row>
    <row r="204" spans="1:4" x14ac:dyDescent="0.25">
      <c r="A204" s="59"/>
      <c r="B204" s="60"/>
    </row>
    <row r="205" spans="1:4" x14ac:dyDescent="0.25">
      <c r="A205" t="s">
        <v>22</v>
      </c>
    </row>
    <row r="209" spans="1:1" x14ac:dyDescent="0.25">
      <c r="A209" t="s">
        <v>98</v>
      </c>
    </row>
  </sheetData>
  <mergeCells count="9">
    <mergeCell ref="A203:B204"/>
    <mergeCell ref="A2:B7"/>
    <mergeCell ref="A8:B9"/>
    <mergeCell ref="A179:B179"/>
    <mergeCell ref="A10:B10"/>
    <mergeCell ref="A12:B12"/>
    <mergeCell ref="A14:B14"/>
    <mergeCell ref="A16:B16"/>
    <mergeCell ref="A21:B21"/>
  </mergeCells>
  <pageMargins left="0.31496062992125984" right="0.31496062992125984" top="0.9866071428571429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7" max="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1B8586356B0B44A8C61565F5060DD4" ma:contentTypeVersion="7" ma:contentTypeDescription="Crie um novo documento." ma:contentTypeScope="" ma:versionID="058b75661ff849fa86936cfc5c1e1b1b">
  <xsd:schema xmlns:xsd="http://www.w3.org/2001/XMLSchema" xmlns:xs="http://www.w3.org/2001/XMLSchema" xmlns:p="http://schemas.microsoft.com/office/2006/metadata/properties" xmlns:ns3="2e397677-9d8e-4934-9323-45b51ee27292" xmlns:ns4="8d34be9d-4bdd-4440-83d6-242f251ff09c" targetNamespace="http://schemas.microsoft.com/office/2006/metadata/properties" ma:root="true" ma:fieldsID="3c2bda978256c70102ed2f6de463b30e" ns3:_="" ns4:_="">
    <xsd:import namespace="2e397677-9d8e-4934-9323-45b51ee27292"/>
    <xsd:import namespace="8d34be9d-4bdd-4440-83d6-242f251ff0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97677-9d8e-4934-9323-45b51ee27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4be9d-4bdd-4440-83d6-242f251f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397677-9d8e-4934-9323-45b51ee27292" xsi:nil="true"/>
  </documentManagement>
</p:properties>
</file>

<file path=customXml/itemProps1.xml><?xml version="1.0" encoding="utf-8"?>
<ds:datastoreItem xmlns:ds="http://schemas.openxmlformats.org/officeDocument/2006/customXml" ds:itemID="{5B90B5DA-B846-41C5-B9B3-DC8F95DFB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397677-9d8e-4934-9323-45b51ee27292"/>
    <ds:schemaRef ds:uri="8d34be9d-4bdd-4440-83d6-242f251f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AB4D97-8E53-47B8-B3AB-9937BD9024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74C25-9776-4A15-A794-1F5233D73956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8d34be9d-4bdd-4440-83d6-242f251ff09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e397677-9d8e-4934-9323-45b51ee2729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Office365.29 Contas</cp:lastModifiedBy>
  <cp:lastPrinted>2024-08-29T13:29:15Z</cp:lastPrinted>
  <dcterms:created xsi:type="dcterms:W3CDTF">2021-09-23T15:15:02Z</dcterms:created>
  <dcterms:modified xsi:type="dcterms:W3CDTF">2024-08-29T13:37:39Z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0x010100281B8586356B0B44A8C61565F5060DD4</vt:lpwstr>
  </property>
</Properties>
</file>