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\\arquivos\DOC_CMCG\Transparência\Transparência 2024\Relatórios de Produção\"/>
    </mc:Choice>
  </mc:AlternateContent>
  <xr:revisionPtr revIDLastSave="0" documentId="13_ncr:1_{EE451BFC-1700-456A-8BF6-D5274B97751C}" xr6:coauthVersionLast="47" xr6:coauthVersionMax="47" xr10:uidLastSave="{00000000-0000-0000-0000-000000000000}"/>
  <bookViews>
    <workbookView xWindow="-120" yWindow="-120" windowWidth="24240" windowHeight="13140" xr2:uid="{EFABB9DC-5991-4D8D-A3DE-51DB6262D340}"/>
  </bookViews>
  <sheets>
    <sheet name="capa" sheetId="3" r:id="rId1"/>
    <sheet name="Relatório" sheetId="2" r:id="rId2"/>
  </sheets>
  <definedNames>
    <definedName name="_xlnm.Print_Area" localSheetId="0">capa!$A$1:$N$31</definedName>
    <definedName name="_xlnm.Print_Area" localSheetId="1">Relatório!$A$1:$L$46</definedName>
    <definedName name="lista_de_consolidacoes">OFFSET(#REF!,0,0,COUNTA(#REF!),1)</definedName>
    <definedName name="lista_de_grupos">OFFSET(#REF!,0,0,COUNTA(#REF!),1)</definedName>
    <definedName name="lista_de_medidas">OFFSET(#REF!,0,0,COUNTA(#REF!),1)</definedName>
    <definedName name="lista_de_nomes">OFFSET(#REF!,0,1,1,COUNTA(#REF!)-1)</definedName>
    <definedName name="lista_de_unidades">OFFSET(#REF!,0,0,COUNTA(#REF!),1)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2" l="1"/>
  <c r="K11" i="2"/>
  <c r="L43" i="2" l="1"/>
  <c r="K43" i="2"/>
  <c r="K42" i="2" l="1"/>
  <c r="L42" i="2"/>
  <c r="L32" i="2"/>
  <c r="K22" i="2"/>
  <c r="L21" i="2"/>
  <c r="L22" i="2"/>
  <c r="K13" i="2"/>
  <c r="L13" i="2"/>
  <c r="K10" i="2"/>
  <c r="L10" i="2"/>
  <c r="K5" i="2"/>
  <c r="L5" i="2"/>
  <c r="L38" i="2" l="1"/>
  <c r="L39" i="2"/>
  <c r="K29" i="2"/>
  <c r="L29" i="2"/>
  <c r="L20" i="2"/>
  <c r="L19" i="2"/>
  <c r="L12" i="2"/>
  <c r="L8" i="2"/>
  <c r="L6" i="2"/>
  <c r="L41" i="2"/>
  <c r="K41" i="2"/>
  <c r="K38" i="2"/>
  <c r="K39" i="2"/>
  <c r="L40" i="2"/>
  <c r="K40" i="2"/>
  <c r="K20" i="2"/>
  <c r="K19" i="2"/>
  <c r="L28" i="2" l="1"/>
  <c r="K28" i="2"/>
  <c r="L30" i="2"/>
  <c r="K30" i="2"/>
  <c r="L31" i="2"/>
  <c r="K31" i="2"/>
  <c r="K32" i="2"/>
  <c r="K6" i="2"/>
  <c r="K21" i="2" l="1"/>
  <c r="K12" i="2"/>
  <c r="L9" i="2"/>
  <c r="K9" i="2"/>
  <c r="K8" i="2"/>
  <c r="L7" i="2"/>
  <c r="K7" i="2"/>
</calcChain>
</file>

<file path=xl/sharedStrings.xml><?xml version="1.0" encoding="utf-8"?>
<sst xmlns="http://schemas.openxmlformats.org/spreadsheetml/2006/main" count="153" uniqueCount="64">
  <si>
    <t>Especificação</t>
  </si>
  <si>
    <t>Medida</t>
  </si>
  <si>
    <t>Prev.</t>
  </si>
  <si>
    <t>Real.</t>
  </si>
  <si>
    <t>Total</t>
  </si>
  <si>
    <t>Usuários</t>
  </si>
  <si>
    <t>Entidades</t>
  </si>
  <si>
    <t>Refeições</t>
  </si>
  <si>
    <t>Bolsas</t>
  </si>
  <si>
    <t>Unidade (Nome)</t>
  </si>
  <si>
    <t>PREVISÃO</t>
  </si>
  <si>
    <t>REALIZADO</t>
  </si>
  <si>
    <t>Nº de municípios atendidos</t>
  </si>
  <si>
    <t>Município</t>
  </si>
  <si>
    <t>Nº de ações de promoção do voluntariado</t>
  </si>
  <si>
    <t>Ação</t>
  </si>
  <si>
    <t>Consolidação</t>
  </si>
  <si>
    <t>Média</t>
  </si>
  <si>
    <t>Soma</t>
  </si>
  <si>
    <t>Programa de Proteção Social ao Idoso</t>
  </si>
  <si>
    <t>Rede de Voluntariado, Investimento e Parcerias Sociais</t>
  </si>
  <si>
    <t>Proteção Social à Famílias e Indivíduos em Situação de Vulnerabilidade Social</t>
  </si>
  <si>
    <t>Programa de Proteção Social ao Adolescente e Jovem e Integração ao Mundo do Trabalho</t>
  </si>
  <si>
    <t>Nº de pessoas mobilizadas</t>
  </si>
  <si>
    <t xml:space="preserve">  Total</t>
  </si>
  <si>
    <t xml:space="preserve">Nº de moradores na modalidade Asilar (ILPI) </t>
  </si>
  <si>
    <t>Nº de moradores na modalidade Casa Lar</t>
  </si>
  <si>
    <t xml:space="preserve">Nº de idosos atendidos na modalidade Centro Dia </t>
  </si>
  <si>
    <t xml:space="preserve">Nº de idosos atendidos na modalidade Centro de Convivência </t>
  </si>
  <si>
    <t>Máximo</t>
  </si>
  <si>
    <t xml:space="preserve">Centro de Idosos Sagrada Família </t>
  </si>
  <si>
    <t xml:space="preserve">Centro de Idosos Vila Vida  </t>
  </si>
  <si>
    <t xml:space="preserve">Espaço Bem Viver I </t>
  </si>
  <si>
    <t xml:space="preserve">Espaço Bem Viver II </t>
  </si>
  <si>
    <t xml:space="preserve">Gerência de Enfrentamento às Desproteções Sociais  </t>
  </si>
  <si>
    <t xml:space="preserve">Gerência de Benefícios Sociais </t>
  </si>
  <si>
    <t xml:space="preserve">Casa do Interior de Goiás </t>
  </si>
  <si>
    <t xml:space="preserve">Restaurante do Bem </t>
  </si>
  <si>
    <t xml:space="preserve">Programa Banco de Alimentos </t>
  </si>
  <si>
    <t>Gerência de Benefícios Sociais</t>
  </si>
  <si>
    <t xml:space="preserve">Gêrencia de Gestão Social e Avaliação </t>
  </si>
  <si>
    <t>Nº de benefícios integrais e parciais</t>
  </si>
  <si>
    <t xml:space="preserve">Programa Universitário do Bem </t>
  </si>
  <si>
    <t>Nº de adolescentes e jovens grávidas atendidas no Programa Meninas de Luz</t>
  </si>
  <si>
    <t xml:space="preserve">Nº de idosos moradores na modalidade Casa Lar </t>
  </si>
  <si>
    <t>Nº de entidades sociais apoiadas</t>
  </si>
  <si>
    <t xml:space="preserve">Nº de entidades sociais assessoradas / capacitadas </t>
  </si>
  <si>
    <t>Nº de pessoas acolhidas do interior para tratamento médico em Goiânia</t>
  </si>
  <si>
    <t>Informações mais detalhadas podem ser conferidas nos Relatórios Gerenciais Mensais, disponíveis em www.ovg.org.br / Acesso à Informação / Prestação de Contas / Relatórios Mensais e Anuais de Suas Ações e Atividades (http://www.ovg.org.br/post/ver/231818).</t>
  </si>
  <si>
    <t>Atendimento</t>
  </si>
  <si>
    <t>Nº de atendimentos ao cidadão (gestantes, pessoas com deficiência, idosos, vítimas de queimaduras, crianças e pessoas em situação de vulnerabilidade e risco social)</t>
  </si>
  <si>
    <t xml:space="preserve">Nº benefícios concedidos (Mix do Bem, desidratados e minimamente processados) </t>
  </si>
  <si>
    <t>Unidade</t>
  </si>
  <si>
    <t xml:space="preserve">Gerência de Voluntariado e Parcerias Sociais </t>
  </si>
  <si>
    <t xml:space="preserve">Centro da Juventude Tecendo o Futuro </t>
  </si>
  <si>
    <t xml:space="preserve">Gerência de Promoção
e Integração ao Mundo
do Trabalho </t>
  </si>
  <si>
    <t>Nº de adolescentes  e jovens atendidos no Centro de Convivência e nas ações de Integração ao Mundo do Trabalho  no Programa Juventude Tecendo o Futuro</t>
  </si>
  <si>
    <t>Nº de atendimentos aos beneficiários do Programa Jovens Talentos</t>
  </si>
  <si>
    <t xml:space="preserve">Nº de ações socioassistenciais  itinerantes de enfrentamento às desproteções sociais </t>
  </si>
  <si>
    <t xml:space="preserve">Nº de refeições servidas nas unidades </t>
  </si>
  <si>
    <t>Centro  de Apoio ao Romeiro</t>
  </si>
  <si>
    <t>Nº de romeiros apoiados no Centro de Apoio ao Romeiro na Romaria de Trindade</t>
  </si>
  <si>
    <t>Romeiro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</si>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</sst>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 &quot;* #,##0.00_-;&quot;-R$ &quot;* #,##0.00_-;_-&quot;R$ &quot;* \-??_-;_-@_-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8"/>
      <color indexed="56"/>
      <name val="Cambria"/>
      <family val="2"/>
    </font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b/>
      <sz val="18"/>
      <color rgb="FFFFFFFF"/>
      <name val="Calibri"/>
      <family val="2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rgb="FFFFFFFF"/>
      <name val="Calibri"/>
      <family val="2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CDEE8"/>
        <bgColor indexed="64"/>
      </patternFill>
    </fill>
    <fill>
      <patternFill patternType="solid">
        <fgColor rgb="FF604A7B"/>
        <bgColor indexed="64"/>
      </patternFill>
    </fill>
    <fill>
      <patternFill patternType="solid">
        <fgColor rgb="FF8D75AB"/>
        <bgColor indexed="64"/>
      </patternFill>
    </fill>
  </fills>
  <borders count="7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/>
      <diagonal/>
    </border>
  </borders>
  <cellStyleXfs count="75">
    <xf numFmtId="0" fontId="0" fillId="0" borderId="0"/>
    <xf numFmtId="0" fontId="8" fillId="0" borderId="0"/>
    <xf numFmtId="0" fontId="9" fillId="0" borderId="0"/>
    <xf numFmtId="0" fontId="8" fillId="0" borderId="0"/>
    <xf numFmtId="44" fontId="10" fillId="0" borderId="0" applyFill="0" applyBorder="0" applyAlignment="0" applyProtection="0"/>
    <xf numFmtId="164" fontId="12" fillId="0" borderId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4" fontId="12" fillId="0" borderId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2" fillId="0" borderId="0"/>
    <xf numFmtId="0" fontId="9" fillId="0" borderId="0"/>
    <xf numFmtId="0" fontId="7" fillId="0" borderId="0"/>
    <xf numFmtId="9" fontId="7" fillId="0" borderId="0" applyFont="0" applyFill="0" applyBorder="0" applyAlignment="0" applyProtection="0"/>
    <xf numFmtId="0" fontId="11" fillId="0" borderId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13" fillId="0" borderId="0"/>
    <xf numFmtId="0" fontId="12" fillId="0" borderId="0"/>
    <xf numFmtId="44" fontId="10" fillId="0" borderId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5" fillId="0" borderId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0" fillId="0" borderId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6" fillId="2" borderId="0" xfId="0" applyFont="1" applyFill="1" applyAlignment="1">
      <alignment horizontal="center" vertical="center" wrapText="1" readingOrder="1"/>
    </xf>
    <xf numFmtId="0" fontId="0" fillId="2" borderId="0" xfId="0" applyFill="1"/>
    <xf numFmtId="3" fontId="17" fillId="5" borderId="1" xfId="0" applyNumberFormat="1" applyFont="1" applyFill="1" applyBorder="1" applyAlignment="1">
      <alignment horizontal="center" vertical="center"/>
    </xf>
    <xf numFmtId="3" fontId="17" fillId="3" borderId="1" xfId="0" applyNumberFormat="1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3" borderId="0" xfId="0" applyFont="1" applyFill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9" fillId="5" borderId="2" xfId="0" applyFont="1" applyFill="1" applyBorder="1" applyAlignment="1">
      <alignment horizontal="center"/>
    </xf>
    <xf numFmtId="0" fontId="19" fillId="3" borderId="2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3" fontId="2" fillId="5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3" fontId="14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9" fillId="0" borderId="0" xfId="0" applyFont="1"/>
    <xf numFmtId="0" fontId="1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justify" vertical="top" wrapText="1"/>
    </xf>
    <xf numFmtId="0" fontId="17" fillId="2" borderId="3" xfId="0" applyFont="1" applyFill="1" applyBorder="1" applyAlignment="1">
      <alignment horizontal="justify" vertical="top" wrapText="1"/>
    </xf>
    <xf numFmtId="17" fontId="18" fillId="4" borderId="0" xfId="0" applyNumberFormat="1" applyFont="1" applyFill="1" applyAlignment="1">
      <alignment horizontal="center"/>
    </xf>
    <xf numFmtId="0" fontId="20" fillId="4" borderId="0" xfId="0" applyFont="1" applyFill="1" applyAlignment="1">
      <alignment horizontal="center" vertical="center" wrapText="1" readingOrder="1"/>
    </xf>
    <xf numFmtId="0" fontId="0" fillId="2" borderId="0" xfId="0" applyFill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16" fillId="2" borderId="0" xfId="0" applyFont="1" applyFill="1" applyAlignment="1">
      <alignment horizontal="center" vertical="center" wrapText="1" readingOrder="1"/>
    </xf>
    <xf numFmtId="0" fontId="17" fillId="0" borderId="0" xfId="0" applyFont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75">
    <cellStyle name="Excel Built-in Normal" xfId="3" xr:uid="{46D77AB9-15FD-4810-ADD6-9B4A60E82663}"/>
    <cellStyle name="Moeda 10" xfId="48" xr:uid="{E4FF3967-2524-4532-B4A1-9344A5101622}"/>
    <cellStyle name="Moeda 11" xfId="49" xr:uid="{169F9B3B-AC80-4CAF-8196-6BDC818746AC}"/>
    <cellStyle name="Moeda 2" xfId="5" xr:uid="{59E5C9EB-E698-4B45-9D65-CD26673A0224}"/>
    <cellStyle name="Moeda 2 2" xfId="6" xr:uid="{700D601A-CB8F-44EB-BB58-88A41B563423}"/>
    <cellStyle name="Moeda 2 2 2" xfId="32" xr:uid="{4B5028D8-012F-49A9-966A-644EA7E735FD}"/>
    <cellStyle name="Moeda 2 2 2 2" xfId="51" xr:uid="{4F623D79-CEFC-4602-8B0D-1CCAD69DE706}"/>
    <cellStyle name="Moeda 2 2 3" xfId="50" xr:uid="{BAB85659-E453-4963-B5EC-87AC39A46159}"/>
    <cellStyle name="Moeda 2 3" xfId="7" xr:uid="{AEADCB1B-FE50-4285-9D28-7B84CFBB982E}"/>
    <cellStyle name="Moeda 2 3 2" xfId="33" xr:uid="{3AEED17C-AE53-4595-9BA7-ECBCF6981914}"/>
    <cellStyle name="Moeda 2 3 2 2" xfId="53" xr:uid="{0CEC9D5E-562E-43E1-9A69-E57F6BBB148B}"/>
    <cellStyle name="Moeda 2 3 3" xfId="52" xr:uid="{B4C9AB0C-E8DA-4919-A010-C9781683073B}"/>
    <cellStyle name="Moeda 2 4" xfId="8" xr:uid="{11C9348F-DA3C-40D2-9847-CA7AF162FC26}"/>
    <cellStyle name="Moeda 2 5" xfId="9" xr:uid="{B1AE78AA-C911-401E-9778-F0F2F2C7A36D}"/>
    <cellStyle name="Moeda 2 5 2" xfId="34" xr:uid="{ABCFAE0C-D36B-402F-8B6D-00788AB85D5E}"/>
    <cellStyle name="Moeda 2 5 2 2" xfId="55" xr:uid="{45BA8047-A944-401F-8335-E7486077B930}"/>
    <cellStyle name="Moeda 2 5 3" xfId="54" xr:uid="{392CF7D2-97E7-4F7A-B9C3-F31CD8A50848}"/>
    <cellStyle name="Moeda 3" xfId="10" xr:uid="{5BF6FD60-833F-4FE1-91BF-86FC8B1EB0B2}"/>
    <cellStyle name="Moeda 3 2" xfId="35" xr:uid="{A75B1D8C-6509-416C-B614-3F26AFCF00D4}"/>
    <cellStyle name="Moeda 3 2 2" xfId="57" xr:uid="{E7BFBF10-8931-4208-821E-4379A6A80685}"/>
    <cellStyle name="Moeda 3 3" xfId="56" xr:uid="{A9F8FEF6-F5FB-4605-A324-35B25044D8AC}"/>
    <cellStyle name="Moeda 4" xfId="11" xr:uid="{72C40AA0-8227-479D-B6AF-13862A344D83}"/>
    <cellStyle name="Moeda 4 2" xfId="36" xr:uid="{427DE470-9CF9-4F6C-B994-7E6F94B80606}"/>
    <cellStyle name="Moeda 4 2 2" xfId="59" xr:uid="{7EE45A2D-E168-47B9-B069-04BCB201A690}"/>
    <cellStyle name="Moeda 4 3" xfId="58" xr:uid="{D68AA7D7-823D-4934-BABA-4EA8E22659AF}"/>
    <cellStyle name="Moeda 5" xfId="12" xr:uid="{97101559-AAD6-4709-B251-DF92EFE5AD0C}"/>
    <cellStyle name="Moeda 5 2" xfId="13" xr:uid="{0AED6908-A416-4C59-9726-113D5E07E89C}"/>
    <cellStyle name="Moeda 5 2 2" xfId="38" xr:uid="{31073B0C-1796-4E96-8F2B-5F0E19220BF7}"/>
    <cellStyle name="Moeda 5 2 2 2" xfId="62" xr:uid="{FE0E7B14-674F-40BF-98EE-887ADE752FA8}"/>
    <cellStyle name="Moeda 5 2 3" xfId="61" xr:uid="{A6CD4718-B55D-48C8-8868-F77231553001}"/>
    <cellStyle name="Moeda 5 3" xfId="37" xr:uid="{3289BD4B-799D-4D0E-9EBF-2D35C4B0540C}"/>
    <cellStyle name="Moeda 5 3 2" xfId="63" xr:uid="{C1806C29-C9C2-4DA3-8A30-9D6B69FEA70A}"/>
    <cellStyle name="Moeda 5 4" xfId="60" xr:uid="{0F698740-74B0-4D0F-ACEE-F89778242EE1}"/>
    <cellStyle name="Moeda 6" xfId="14" xr:uid="{CE250042-0F7B-485D-857A-04BF920623FD}"/>
    <cellStyle name="Moeda 6 2" xfId="39" xr:uid="{C9E095FD-5AC5-4FF7-AB21-FCFB71B363E7}"/>
    <cellStyle name="Moeda 6 2 2" xfId="65" xr:uid="{EC8941F1-73EA-4F6F-A6F7-24BBEF577FC1}"/>
    <cellStyle name="Moeda 6 3" xfId="64" xr:uid="{B165BA09-34C7-42DB-8E9E-06379C790195}"/>
    <cellStyle name="Moeda 7" xfId="15" xr:uid="{D39D40E9-F01B-4C52-94D7-1AB4E99BBA3F}"/>
    <cellStyle name="Moeda 7 2" xfId="40" xr:uid="{6C5436AA-966D-4D71-B45C-F4AE0133AC21}"/>
    <cellStyle name="Moeda 7 2 2" xfId="67" xr:uid="{5BD762A3-6174-4B06-B5CC-20C32F7CDFAA}"/>
    <cellStyle name="Moeda 7 3" xfId="66" xr:uid="{477E74DE-1765-4B33-B5FA-4792BD0E9E8E}"/>
    <cellStyle name="Moeda 8" xfId="4" xr:uid="{1DF7F6F3-812D-470F-991F-81B666C16C35}"/>
    <cellStyle name="Moeda 8 2" xfId="31" xr:uid="{533C5599-B23C-4E56-9E24-AC9703E7C794}"/>
    <cellStyle name="Moeda 8 3" xfId="68" xr:uid="{0E3D0E54-E853-4489-AE31-F0C1492F416A}"/>
    <cellStyle name="Moeda 9" xfId="24" xr:uid="{E3C8D344-0FFC-47CF-83FF-7C6A103499D1}"/>
    <cellStyle name="Moeda 9 2" xfId="44" xr:uid="{0FCE9387-AC9E-45BB-ADF6-BD0DE0D8AC81}"/>
    <cellStyle name="Normal" xfId="0" builtinId="0"/>
    <cellStyle name="Normal 10" xfId="28" xr:uid="{0B1B54A1-7667-4A83-B69B-1BCA8B5F19AE}"/>
    <cellStyle name="Normal 2" xfId="1" xr:uid="{5CD0944F-CB1A-4D50-844B-F306D2AC1F51}"/>
    <cellStyle name="Normal 2 2" xfId="16" xr:uid="{B0527414-13A0-4024-979D-518E1F12D36B}"/>
    <cellStyle name="Normal 3" xfId="17" xr:uid="{B9598B8F-5475-4463-9517-C28E70726373}"/>
    <cellStyle name="Normal 3 2" xfId="30" xr:uid="{F29572C1-898B-415A-874D-A211339B8C4C}"/>
    <cellStyle name="Normal 4" xfId="18" xr:uid="{05D2F115-1142-44FD-965E-A96CEBAF25CD}"/>
    <cellStyle name="Normal 5" xfId="2" xr:uid="{4653EE81-E14F-4BC9-99EB-EB23F73ED87B}"/>
    <cellStyle name="Porcentagem 2" xfId="19" xr:uid="{9DC41749-A5B1-4C47-AA5D-2C5AE40BFCAB}"/>
    <cellStyle name="TableStyleLight1" xfId="29" xr:uid="{C14AA8D1-3099-4F96-A8CB-DC785BDFF40A}"/>
    <cellStyle name="Título 5" xfId="20" xr:uid="{60D49668-37B4-4BA0-A585-E50584CC8F8E}"/>
    <cellStyle name="Vírgula 2" xfId="21" xr:uid="{369E5EEF-D79B-4AF0-B3C7-8A372ED10F46}"/>
    <cellStyle name="Vírgula 2 2" xfId="25" xr:uid="{BE478515-ACA4-489C-886F-2764F9805FC9}"/>
    <cellStyle name="Vírgula 2 2 2" xfId="45" xr:uid="{EA3C3307-D2AF-4298-A5B9-8F8A11D3D939}"/>
    <cellStyle name="Vírgula 2 2 3" xfId="70" xr:uid="{CE9F45BC-7548-4A61-92AB-D75322C3B2AD}"/>
    <cellStyle name="Vírgula 2 3" xfId="41" xr:uid="{31BF27E0-94D0-4B7D-99A2-9F1CFD3DDB52}"/>
    <cellStyle name="Vírgula 2 4" xfId="69" xr:uid="{46F5EB00-CAC2-4F16-A436-D6A7F0C36FD7}"/>
    <cellStyle name="Vírgula 3" xfId="22" xr:uid="{600FDEF7-25F2-4865-B5A4-C59F41BB2C87}"/>
    <cellStyle name="Vírgula 3 2" xfId="26" xr:uid="{41606848-80DA-45D6-BC46-AA7C648EE7C0}"/>
    <cellStyle name="Vírgula 3 2 2" xfId="46" xr:uid="{9B8D8861-4BD8-4423-B3F3-5AF4131C60C4}"/>
    <cellStyle name="Vírgula 3 2 3" xfId="72" xr:uid="{55897B25-512D-4976-9B97-CC38942D2622}"/>
    <cellStyle name="Vírgula 3 3" xfId="42" xr:uid="{1332C28F-5E88-43F3-B29A-1268D12DE6FA}"/>
    <cellStyle name="Vírgula 3 4" xfId="71" xr:uid="{3F363C27-F21E-40E9-852B-CA3B53CF7021}"/>
    <cellStyle name="Vírgula 4" xfId="23" xr:uid="{D91CFB8D-A9F0-4E23-953D-E33C7E4172D5}"/>
    <cellStyle name="Vírgula 4 2" xfId="27" xr:uid="{ECEA6A5C-C65E-4EEE-B221-2D9CE30C901B}"/>
    <cellStyle name="Vírgula 4 2 2" xfId="47" xr:uid="{ADDEF3B5-D1C8-4C87-AD6D-E58EF7F1B4E6}"/>
    <cellStyle name="Vírgula 4 2 3" xfId="74" xr:uid="{622DA83E-3066-4693-AD66-216BD9DCC8E0}"/>
    <cellStyle name="Vírgula 4 3" xfId="43" xr:uid="{15CD0774-EBE0-45CE-85EA-93779B50E661}"/>
    <cellStyle name="Vírgula 4 4" xfId="73" xr:uid="{E68AC5A8-F19A-443D-8324-A3887DA958FA}"/>
  </cellStyles>
  <dxfs count="15">
    <dxf>
      <border>
        <top style="thin">
          <color theme="9" tint="0.79998168889431442"/>
        </top>
        <bottom style="thin">
          <color theme="9" tint="0.79998168889431442"/>
        </bottom>
      </border>
    </dxf>
    <dxf>
      <border>
        <top style="thin">
          <color theme="9" tint="0.79998168889431442"/>
        </top>
        <bottom style="thin">
          <color theme="9" tint="0.79998168889431442"/>
        </bottom>
      </border>
    </dxf>
    <dxf>
      <fill>
        <patternFill patternType="solid">
          <fgColor theme="9" tint="0.79995117038483843"/>
          <bgColor theme="0" tint="-4.9989318521683403E-2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i val="0"/>
        <color theme="1" tint="0.24994659260841701"/>
      </font>
      <fill>
        <patternFill patternType="solid">
          <fgColor theme="9" tint="0.39991454817346722"/>
          <bgColor theme="0" tint="-0.14996795556505021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i val="0"/>
      </font>
      <fill>
        <patternFill>
          <bgColor theme="0" tint="-0.14996795556505021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i val="0"/>
        <color theme="0"/>
      </font>
      <fill>
        <patternFill patternType="solid">
          <fgColor auto="1"/>
          <bgColor theme="0" tint="-0.14996795556505021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color theme="0"/>
      </font>
    </dxf>
    <dxf>
      <border>
        <left style="thin">
          <color theme="9" tint="-0.249977111117893"/>
        </left>
        <right style="thin">
          <color theme="9" tint="-0.249977111117893"/>
        </right>
        <top style="thin">
          <color theme="1" tint="0.24994659260841701"/>
        </top>
        <bottom style="thin">
          <color theme="1" tint="0.24994659260841701"/>
        </bottom>
        <horizontal style="thin">
          <color theme="1" tint="0.24994659260841701"/>
        </horizontal>
      </border>
    </dxf>
    <dxf>
      <font>
        <b/>
        <i val="0"/>
      </font>
      <fill>
        <patternFill>
          <bgColor theme="0" tint="-0.14996795556505021"/>
        </patternFill>
      </fill>
      <border>
        <top style="thin">
          <color theme="1" tint="0.24994659260841701"/>
        </top>
        <bottom style="thin">
          <color theme="1" tint="0.24994659260841701"/>
        </bottom>
        <horizontal style="thin">
          <color theme="1" tint="0.24994659260841701"/>
        </horizontal>
      </border>
    </dxf>
    <dxf>
      <font>
        <b/>
        <color theme="1"/>
      </font>
      <border>
        <top style="double">
          <color theme="9" tint="-0.249977111117893"/>
        </top>
      </border>
    </dxf>
    <dxf>
      <font>
        <color theme="0"/>
      </font>
      <fill>
        <patternFill patternType="solid">
          <fgColor auto="1"/>
          <bgColor theme="1"/>
        </patternFill>
      </fill>
      <border>
        <horizontal style="thin">
          <color theme="9" tint="-0.249977111117893"/>
        </horizontal>
      </border>
    </dxf>
    <dxf>
      <font>
        <color theme="1" tint="0.24994659260841701"/>
      </font>
      <fill>
        <patternFill>
          <bgColor theme="0" tint="-4.9989318521683403E-2"/>
        </patternFill>
      </fill>
      <border>
        <left/>
        <right/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24994659260841701"/>
        </bottom>
        <horizontal style="thin">
          <color theme="1" tint="0.24994659260841701"/>
        </horizontal>
      </border>
    </dxf>
  </dxfs>
  <tableStyles count="2" defaultTableStyle="TableStyleMedium2" defaultPivotStyle="PivotStyleLight16">
    <tableStyle name="Estilo de Tabela Dinâmica 1" table="0" count="1" xr9:uid="{534468E7-57F9-4FDF-A967-32B0B6654704}">
      <tableStyleElement type="firstColumnStripe" size="6" dxfId="14"/>
    </tableStyle>
    <tableStyle name="PivotStyleMedium7 2" table="0" count="14" xr9:uid="{C1AB0E3C-3B64-4DC6-BFB0-7C1510262425}">
      <tableStyleElement type="wholeTable" dxfId="13"/>
      <tableStyleElement type="headerRow" dxfId="12"/>
      <tableStyleElement type="totalRow" dxfId="11"/>
      <tableStyleElement type="firstRowStripe" dxfId="10"/>
      <tableStyleElement type="firstColumnStripe" dxfId="9"/>
      <tableStyleElement type="firstHeaderCell" dxfId="8"/>
      <tableStyleElement type="firstSubtotalRow" dxfId="7"/>
      <tableStyleElement type="secondSubtotalRow" dxfId="6"/>
      <tableStyleElement type="thirdSubtotalRow" dxfId="5"/>
      <tableStyleElement type="first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8D75AB"/>
      <color rgb="FFECDEE8"/>
      <color rgb="FF70578F"/>
      <color rgb="FF0036A2"/>
      <color rgb="FF604A7B"/>
      <color rgb="FF8369A3"/>
      <color rgb="FF7D619F"/>
      <color rgb="FFCC87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13</xdr:col>
      <xdr:colOff>581025</xdr:colOff>
      <xdr:row>30</xdr:row>
      <xdr:rowOff>409574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FDE2F7F-2FA6-4560-8483-203FC3C492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268" t="4873" r="19528" b="36634"/>
        <a:stretch/>
      </xdr:blipFill>
      <xdr:spPr>
        <a:xfrm>
          <a:off x="19050" y="0"/>
          <a:ext cx="8486775" cy="6124574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0</xdr:col>
      <xdr:colOff>419100</xdr:colOff>
      <xdr:row>2</xdr:row>
      <xdr:rowOff>41275</xdr:rowOff>
    </xdr:from>
    <xdr:to>
      <xdr:col>2</xdr:col>
      <xdr:colOff>498475</xdr:colOff>
      <xdr:row>7</xdr:row>
      <xdr:rowOff>44425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4A33691-0F01-431F-8C4E-16941FFC5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422275"/>
          <a:ext cx="1285875" cy="955650"/>
        </a:xfrm>
        <a:prstGeom prst="rect">
          <a:avLst/>
        </a:prstGeom>
      </xdr:spPr>
    </xdr:pic>
    <xdr:clientData/>
  </xdr:twoCellAnchor>
  <xdr:twoCellAnchor>
    <xdr:from>
      <xdr:col>0</xdr:col>
      <xdr:colOff>31751</xdr:colOff>
      <xdr:row>7</xdr:row>
      <xdr:rowOff>127000</xdr:rowOff>
    </xdr:from>
    <xdr:to>
      <xdr:col>13</xdr:col>
      <xdr:colOff>226218</xdr:colOff>
      <xdr:row>23</xdr:row>
      <xdr:rowOff>111125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6E6171BF-F1EC-49FD-849F-AB8861B86B90}"/>
            </a:ext>
          </a:extLst>
        </xdr:cNvPr>
        <xdr:cNvSpPr txBox="1"/>
      </xdr:nvSpPr>
      <xdr:spPr>
        <a:xfrm>
          <a:off x="31751" y="1460500"/>
          <a:ext cx="8088311" cy="303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RELATÓRIO</a:t>
          </a:r>
          <a:r>
            <a:rPr lang="pt-BR" sz="24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TRIMESTRAL </a:t>
          </a:r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GERENCIAL</a:t>
          </a:r>
          <a:r>
            <a:rPr lang="pt-BR" sz="24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</a:t>
          </a:r>
        </a:p>
        <a:p>
          <a:pPr algn="r"/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DE</a:t>
          </a:r>
          <a:r>
            <a:rPr lang="pt-BR" sz="24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</a:t>
          </a:r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PRODUÇÃO   </a:t>
          </a:r>
        </a:p>
        <a:p>
          <a:pPr algn="r"/>
          <a:r>
            <a:rPr lang="pt-BR" sz="20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ABRIL A JUNHO DE 2024</a:t>
          </a:r>
        </a:p>
        <a:p>
          <a:pPr algn="r"/>
          <a:endParaRPr lang="pt-BR" sz="2400" b="1" i="1" baseline="0">
            <a:solidFill>
              <a:srgbClr val="002060"/>
            </a:solidFill>
            <a:effectLst/>
            <a:latin typeface="Arial Black" panose="020B0A04020102020204" pitchFamily="34" charset="0"/>
            <a:ea typeface="+mn-ea"/>
            <a:cs typeface="+mn-cs"/>
          </a:endParaRPr>
        </a:p>
        <a:p>
          <a:pPr algn="r"/>
          <a:r>
            <a:rPr lang="pt-BR" sz="2000" b="1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Aprovado pelo Conselho de Administração</a:t>
          </a:r>
          <a:endParaRPr lang="pt-BR" sz="2000">
            <a:solidFill>
              <a:srgbClr val="002060"/>
            </a:solidFill>
            <a:effectLst/>
            <a:latin typeface="Arial Black" panose="020B0A04020102020204" pitchFamily="34" charset="0"/>
          </a:endParaRPr>
        </a:p>
        <a:p>
          <a:endParaRPr lang="pt-BR" sz="1100"/>
        </a:p>
      </xdr:txBody>
    </xdr:sp>
    <xdr:clientData/>
  </xdr:twoCellAnchor>
  <xdr:twoCellAnchor>
    <xdr:from>
      <xdr:col>3</xdr:col>
      <xdr:colOff>321468</xdr:colOff>
      <xdr:row>12</xdr:row>
      <xdr:rowOff>161926</xdr:rowOff>
    </xdr:from>
    <xdr:to>
      <xdr:col>9</xdr:col>
      <xdr:colOff>28574</xdr:colOff>
      <xdr:row>13</xdr:row>
      <xdr:rowOff>95250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8E4237E0-1A43-4EE9-A6CD-5DC5E479202E}"/>
            </a:ext>
          </a:extLst>
        </xdr:cNvPr>
        <xdr:cNvSpPr/>
      </xdr:nvSpPr>
      <xdr:spPr>
        <a:xfrm>
          <a:off x="2143124" y="2447926"/>
          <a:ext cx="3350419" cy="123824"/>
        </a:xfrm>
        <a:prstGeom prst="rect">
          <a:avLst/>
        </a:prstGeom>
        <a:solidFill>
          <a:srgbClr val="8D75AB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F5D33-B475-4713-B69C-473665A4E097}">
  <dimension ref="A31:A45"/>
  <sheetViews>
    <sheetView tabSelected="1" view="pageBreakPreview" topLeftCell="A10" zoomScaleNormal="100" zoomScaleSheetLayoutView="100" workbookViewId="0">
      <selection activeCell="R18" sqref="R18"/>
    </sheetView>
  </sheetViews>
  <sheetFormatPr defaultRowHeight="15" x14ac:dyDescent="0.25"/>
  <sheetData>
    <row r="31" spans="1:1" ht="35.25" customHeight="1" x14ac:dyDescent="0.25">
      <c r="A31" s="34"/>
    </row>
    <row r="45" ht="36.75" customHeight="1" x14ac:dyDescent="0.25"/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DA455-AB6E-4B4F-A389-3FAD0D0AB123}">
  <sheetPr codeName="Planilha2">
    <pageSetUpPr fitToPage="1"/>
  </sheetPr>
  <dimension ref="A1:N44"/>
  <sheetViews>
    <sheetView tabSelected="1" view="pageBreakPreview" topLeftCell="A33" zoomScale="85" zoomScaleNormal="85" zoomScaleSheetLayoutView="85" zoomScalePageLayoutView="80" workbookViewId="0">
      <selection activeCell="R18" sqref="R18"/>
    </sheetView>
  </sheetViews>
  <sheetFormatPr defaultRowHeight="15" x14ac:dyDescent="0.25"/>
  <cols>
    <col min="1" max="1" width="25.7109375" style="2" customWidth="1"/>
    <col min="2" max="2" width="41.85546875" style="4" customWidth="1"/>
    <col min="3" max="3" width="13.28515625" style="1" customWidth="1"/>
    <col min="4" max="4" width="14.5703125" style="1" customWidth="1"/>
    <col min="5" max="5" width="10.42578125" customWidth="1"/>
    <col min="6" max="7" width="10.85546875" customWidth="1"/>
    <col min="8" max="8" width="10.5703125" customWidth="1"/>
    <col min="9" max="9" width="10.7109375" customWidth="1"/>
    <col min="10" max="10" width="10.85546875" customWidth="1"/>
    <col min="11" max="11" width="11" customWidth="1"/>
    <col min="12" max="12" width="11.42578125" customWidth="1"/>
  </cols>
  <sheetData>
    <row r="1" spans="1:14" ht="42.75" customHeight="1" x14ac:dyDescent="0.25">
      <c r="A1" s="44" t="s">
        <v>19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s="6" customFormat="1" ht="7.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4" ht="21" customHeight="1" x14ac:dyDescent="0.25">
      <c r="A3" s="46" t="s">
        <v>9</v>
      </c>
      <c r="B3" s="46" t="s">
        <v>0</v>
      </c>
      <c r="C3" s="48" t="s">
        <v>1</v>
      </c>
      <c r="D3" s="48" t="s">
        <v>16</v>
      </c>
      <c r="E3" s="43">
        <v>45383</v>
      </c>
      <c r="F3" s="43"/>
      <c r="G3" s="43">
        <v>45413</v>
      </c>
      <c r="H3" s="43"/>
      <c r="I3" s="43">
        <v>45444</v>
      </c>
      <c r="J3" s="43"/>
      <c r="K3" s="9" t="s">
        <v>10</v>
      </c>
      <c r="L3" s="9" t="s">
        <v>11</v>
      </c>
    </row>
    <row r="4" spans="1:14" ht="17.25" customHeight="1" x14ac:dyDescent="0.25">
      <c r="A4" s="46"/>
      <c r="B4" s="46"/>
      <c r="C4" s="48"/>
      <c r="D4" s="49"/>
      <c r="E4" s="10" t="s">
        <v>2</v>
      </c>
      <c r="F4" s="11" t="s">
        <v>3</v>
      </c>
      <c r="G4" s="10" t="s">
        <v>2</v>
      </c>
      <c r="H4" s="11" t="s">
        <v>3</v>
      </c>
      <c r="I4" s="10" t="s">
        <v>2</v>
      </c>
      <c r="J4" s="11" t="s">
        <v>3</v>
      </c>
      <c r="K4" s="12" t="s">
        <v>24</v>
      </c>
      <c r="L4" s="12" t="s">
        <v>4</v>
      </c>
    </row>
    <row r="5" spans="1:14" s="3" customFormat="1" ht="36.75" customHeight="1" x14ac:dyDescent="0.25">
      <c r="A5" s="53" t="s">
        <v>30</v>
      </c>
      <c r="B5" s="13" t="s">
        <v>25</v>
      </c>
      <c r="C5" s="14" t="s">
        <v>5</v>
      </c>
      <c r="D5" s="14" t="s">
        <v>17</v>
      </c>
      <c r="E5" s="15">
        <v>68</v>
      </c>
      <c r="F5" s="16">
        <v>66</v>
      </c>
      <c r="G5" s="15">
        <v>68</v>
      </c>
      <c r="H5" s="16">
        <v>69</v>
      </c>
      <c r="I5" s="15">
        <v>68</v>
      </c>
      <c r="J5" s="16">
        <v>69</v>
      </c>
      <c r="K5" s="15">
        <f>AVERAGE(E5,G5,I5)</f>
        <v>68</v>
      </c>
      <c r="L5" s="16">
        <f>AVERAGE(F5,H5,J5)</f>
        <v>68</v>
      </c>
    </row>
    <row r="6" spans="1:14" s="3" customFormat="1" ht="33" customHeight="1" x14ac:dyDescent="0.25">
      <c r="A6" s="53"/>
      <c r="B6" s="13" t="s">
        <v>26</v>
      </c>
      <c r="C6" s="14" t="s">
        <v>5</v>
      </c>
      <c r="D6" s="14" t="s">
        <v>17</v>
      </c>
      <c r="E6" s="15">
        <v>28</v>
      </c>
      <c r="F6" s="16">
        <v>26</v>
      </c>
      <c r="G6" s="15">
        <v>28</v>
      </c>
      <c r="H6" s="16">
        <v>25</v>
      </c>
      <c r="I6" s="15">
        <v>28</v>
      </c>
      <c r="J6" s="16">
        <v>25</v>
      </c>
      <c r="K6" s="15">
        <f>AVERAGE(E6,G6,I6)</f>
        <v>28</v>
      </c>
      <c r="L6" s="16">
        <f>AVERAGE(F6,H6,J6)</f>
        <v>25.333333333333332</v>
      </c>
    </row>
    <row r="7" spans="1:14" s="3" customFormat="1" ht="34.5" customHeight="1" x14ac:dyDescent="0.25">
      <c r="A7" s="53"/>
      <c r="B7" s="13" t="s">
        <v>27</v>
      </c>
      <c r="C7" s="14" t="s">
        <v>5</v>
      </c>
      <c r="D7" s="14" t="s">
        <v>17</v>
      </c>
      <c r="E7" s="15">
        <v>30</v>
      </c>
      <c r="F7" s="16">
        <v>32</v>
      </c>
      <c r="G7" s="15">
        <v>30</v>
      </c>
      <c r="H7" s="16">
        <v>30</v>
      </c>
      <c r="I7" s="15">
        <v>30</v>
      </c>
      <c r="J7" s="16">
        <v>31</v>
      </c>
      <c r="K7" s="15">
        <f t="shared" ref="K7:L12" si="0">AVERAGE(E7,G7,I7)</f>
        <v>30</v>
      </c>
      <c r="L7" s="16">
        <f t="shared" si="0"/>
        <v>31</v>
      </c>
    </row>
    <row r="8" spans="1:14" s="3" customFormat="1" ht="35.25" customHeight="1" x14ac:dyDescent="0.25">
      <c r="A8" s="53"/>
      <c r="B8" s="13" t="s">
        <v>28</v>
      </c>
      <c r="C8" s="14" t="s">
        <v>5</v>
      </c>
      <c r="D8" s="14" t="s">
        <v>17</v>
      </c>
      <c r="E8" s="15">
        <v>300</v>
      </c>
      <c r="F8" s="16">
        <v>331</v>
      </c>
      <c r="G8" s="15">
        <v>300</v>
      </c>
      <c r="H8" s="16">
        <v>333</v>
      </c>
      <c r="I8" s="15">
        <v>300</v>
      </c>
      <c r="J8" s="16">
        <v>326</v>
      </c>
      <c r="K8" s="15">
        <f t="shared" si="0"/>
        <v>300</v>
      </c>
      <c r="L8" s="16">
        <f>AVERAGE(F8,H8,J8)</f>
        <v>330</v>
      </c>
      <c r="N8" s="18"/>
    </row>
    <row r="9" spans="1:14" s="3" customFormat="1" ht="34.5" customHeight="1" x14ac:dyDescent="0.25">
      <c r="A9" s="53" t="s">
        <v>31</v>
      </c>
      <c r="B9" s="25" t="s">
        <v>44</v>
      </c>
      <c r="C9" s="14" t="s">
        <v>5</v>
      </c>
      <c r="D9" s="14" t="s">
        <v>17</v>
      </c>
      <c r="E9" s="15">
        <v>30</v>
      </c>
      <c r="F9" s="16">
        <v>29</v>
      </c>
      <c r="G9" s="15">
        <v>30</v>
      </c>
      <c r="H9" s="16">
        <v>30</v>
      </c>
      <c r="I9" s="15">
        <v>30</v>
      </c>
      <c r="J9" s="16">
        <v>28</v>
      </c>
      <c r="K9" s="15">
        <f t="shared" si="0"/>
        <v>30</v>
      </c>
      <c r="L9" s="16">
        <f t="shared" si="0"/>
        <v>29</v>
      </c>
    </row>
    <row r="10" spans="1:14" s="3" customFormat="1" ht="36" customHeight="1" x14ac:dyDescent="0.25">
      <c r="A10" s="53"/>
      <c r="B10" s="25" t="s">
        <v>28</v>
      </c>
      <c r="C10" s="14" t="s">
        <v>5</v>
      </c>
      <c r="D10" s="14" t="s">
        <v>17</v>
      </c>
      <c r="E10" s="15">
        <v>500</v>
      </c>
      <c r="F10" s="16">
        <v>375</v>
      </c>
      <c r="G10" s="15">
        <v>500</v>
      </c>
      <c r="H10" s="16">
        <v>418</v>
      </c>
      <c r="I10" s="15">
        <v>500</v>
      </c>
      <c r="J10" s="16">
        <v>486</v>
      </c>
      <c r="K10" s="15">
        <f>AVERAGE(E10,G10,I10)</f>
        <v>500</v>
      </c>
      <c r="L10" s="16">
        <f>AVERAGE(F10,H10,J10)</f>
        <v>426.33333333333331</v>
      </c>
    </row>
    <row r="11" spans="1:14" s="3" customFormat="1" ht="38.25" customHeight="1" x14ac:dyDescent="0.25">
      <c r="A11" s="55" t="s">
        <v>32</v>
      </c>
      <c r="B11" s="13" t="s">
        <v>27</v>
      </c>
      <c r="C11" s="14" t="s">
        <v>5</v>
      </c>
      <c r="D11" s="14" t="s">
        <v>17</v>
      </c>
      <c r="E11" s="15">
        <v>15</v>
      </c>
      <c r="F11" s="16">
        <v>0</v>
      </c>
      <c r="G11" s="15">
        <v>15</v>
      </c>
      <c r="H11" s="16">
        <v>0</v>
      </c>
      <c r="I11" s="15">
        <v>15</v>
      </c>
      <c r="J11" s="16">
        <v>0</v>
      </c>
      <c r="K11" s="15">
        <f>AVERAGE(E11,G11,I11)</f>
        <v>15</v>
      </c>
      <c r="L11" s="16">
        <f>AVERAGE(F11,H11,J11)</f>
        <v>0</v>
      </c>
    </row>
    <row r="12" spans="1:14" s="3" customFormat="1" ht="37.5" customHeight="1" x14ac:dyDescent="0.25">
      <c r="A12" s="54"/>
      <c r="B12" s="25" t="s">
        <v>28</v>
      </c>
      <c r="C12" s="14" t="s">
        <v>5</v>
      </c>
      <c r="D12" s="14" t="s">
        <v>17</v>
      </c>
      <c r="E12" s="15">
        <v>270</v>
      </c>
      <c r="F12" s="16">
        <v>274</v>
      </c>
      <c r="G12" s="15">
        <v>270</v>
      </c>
      <c r="H12" s="16">
        <v>272</v>
      </c>
      <c r="I12" s="15">
        <v>270</v>
      </c>
      <c r="J12" s="16">
        <v>259</v>
      </c>
      <c r="K12" s="15">
        <f t="shared" si="0"/>
        <v>270</v>
      </c>
      <c r="L12" s="16">
        <f>AVERAGE(F12,H12,J12)</f>
        <v>268.33333333333331</v>
      </c>
    </row>
    <row r="13" spans="1:14" s="3" customFormat="1" ht="36.75" customHeight="1" x14ac:dyDescent="0.25">
      <c r="A13" s="17" t="s">
        <v>33</v>
      </c>
      <c r="B13" s="25" t="s">
        <v>28</v>
      </c>
      <c r="C13" s="14" t="s">
        <v>5</v>
      </c>
      <c r="D13" s="14" t="s">
        <v>17</v>
      </c>
      <c r="E13" s="15">
        <v>280</v>
      </c>
      <c r="F13" s="16">
        <v>297</v>
      </c>
      <c r="G13" s="15">
        <v>280</v>
      </c>
      <c r="H13" s="16">
        <v>291</v>
      </c>
      <c r="I13" s="15">
        <v>280</v>
      </c>
      <c r="J13" s="16">
        <v>283</v>
      </c>
      <c r="K13" s="15">
        <f>AVERAGE(E13,G13,I13)</f>
        <v>280</v>
      </c>
      <c r="L13" s="16">
        <f>AVERAGE(F13,H13,J13)</f>
        <v>290.33333333333331</v>
      </c>
    </row>
    <row r="14" spans="1:14" s="3" customFormat="1" ht="30" customHeight="1" x14ac:dyDescent="0.25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</row>
    <row r="15" spans="1:14" s="3" customFormat="1" ht="41.25" customHeight="1" x14ac:dyDescent="0.25">
      <c r="A15" s="44" t="s">
        <v>22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</row>
    <row r="16" spans="1:14" s="3" customFormat="1" ht="11.25" customHeight="1" x14ac:dyDescent="0.25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</row>
    <row r="17" spans="1:12" ht="19.5" customHeight="1" x14ac:dyDescent="0.25">
      <c r="A17" s="46" t="s">
        <v>9</v>
      </c>
      <c r="B17" s="46" t="s">
        <v>0</v>
      </c>
      <c r="C17" s="48" t="s">
        <v>1</v>
      </c>
      <c r="D17" s="48" t="s">
        <v>16</v>
      </c>
      <c r="E17" s="43">
        <v>45383</v>
      </c>
      <c r="F17" s="43"/>
      <c r="G17" s="43">
        <v>45413</v>
      </c>
      <c r="H17" s="43"/>
      <c r="I17" s="43">
        <v>45444</v>
      </c>
      <c r="J17" s="43"/>
      <c r="K17" s="9" t="s">
        <v>10</v>
      </c>
      <c r="L17" s="9" t="s">
        <v>11</v>
      </c>
    </row>
    <row r="18" spans="1:12" ht="19.5" customHeight="1" x14ac:dyDescent="0.25">
      <c r="A18" s="46"/>
      <c r="B18" s="46"/>
      <c r="C18" s="48"/>
      <c r="D18" s="48"/>
      <c r="E18" s="10" t="s">
        <v>2</v>
      </c>
      <c r="F18" s="11" t="s">
        <v>3</v>
      </c>
      <c r="G18" s="10" t="s">
        <v>2</v>
      </c>
      <c r="H18" s="11" t="s">
        <v>3</v>
      </c>
      <c r="I18" s="10" t="s">
        <v>2</v>
      </c>
      <c r="J18" s="11" t="s">
        <v>3</v>
      </c>
      <c r="K18" s="9" t="s">
        <v>4</v>
      </c>
      <c r="L18" s="9" t="s">
        <v>4</v>
      </c>
    </row>
    <row r="19" spans="1:12" s="3" customFormat="1" ht="70.5" customHeight="1" x14ac:dyDescent="0.25">
      <c r="A19" s="38" t="s">
        <v>54</v>
      </c>
      <c r="B19" s="30" t="s">
        <v>56</v>
      </c>
      <c r="C19" s="14" t="s">
        <v>5</v>
      </c>
      <c r="D19" s="14" t="s">
        <v>17</v>
      </c>
      <c r="E19" s="15">
        <v>500</v>
      </c>
      <c r="F19" s="16">
        <v>823</v>
      </c>
      <c r="G19" s="15">
        <v>500</v>
      </c>
      <c r="H19" s="16">
        <v>874</v>
      </c>
      <c r="I19" s="15">
        <v>500</v>
      </c>
      <c r="J19" s="16">
        <v>907</v>
      </c>
      <c r="K19" s="15">
        <f>AVERAGE(E19,G19,I19)</f>
        <v>500</v>
      </c>
      <c r="L19" s="16">
        <f>AVERAGE(F19,H19,J19)</f>
        <v>868</v>
      </c>
    </row>
    <row r="20" spans="1:12" s="3" customFormat="1" ht="41.25" customHeight="1" x14ac:dyDescent="0.25">
      <c r="A20" s="54"/>
      <c r="B20" s="25" t="s">
        <v>43</v>
      </c>
      <c r="C20" s="31" t="s">
        <v>5</v>
      </c>
      <c r="D20" s="14" t="s">
        <v>17</v>
      </c>
      <c r="E20" s="15">
        <v>150</v>
      </c>
      <c r="F20" s="16">
        <v>160</v>
      </c>
      <c r="G20" s="15">
        <v>150</v>
      </c>
      <c r="H20" s="16">
        <v>155</v>
      </c>
      <c r="I20" s="15">
        <v>150</v>
      </c>
      <c r="J20" s="16">
        <v>165</v>
      </c>
      <c r="K20" s="15">
        <f>AVERAGE(E20,G20,I20)</f>
        <v>150</v>
      </c>
      <c r="L20" s="16">
        <f>AVERAGE(F20,H20,J20)</f>
        <v>160</v>
      </c>
    </row>
    <row r="21" spans="1:12" s="3" customFormat="1" ht="38.25" customHeight="1" x14ac:dyDescent="0.25">
      <c r="A21" s="17" t="s">
        <v>42</v>
      </c>
      <c r="B21" s="20" t="s">
        <v>41</v>
      </c>
      <c r="C21" s="14" t="s">
        <v>8</v>
      </c>
      <c r="D21" s="24" t="s">
        <v>29</v>
      </c>
      <c r="E21" s="15">
        <v>14000</v>
      </c>
      <c r="F21" s="16">
        <v>15069</v>
      </c>
      <c r="G21" s="15">
        <v>14000</v>
      </c>
      <c r="H21" s="16">
        <v>14952</v>
      </c>
      <c r="I21" s="15">
        <v>14000</v>
      </c>
      <c r="J21" s="16">
        <v>14911</v>
      </c>
      <c r="K21" s="15">
        <f>MAX(E21,G21,I21)</f>
        <v>14000</v>
      </c>
      <c r="L21" s="16">
        <f>MAX(F21,H21,J21)</f>
        <v>15069</v>
      </c>
    </row>
    <row r="22" spans="1:12" s="3" customFormat="1" ht="50.25" customHeight="1" x14ac:dyDescent="0.25">
      <c r="A22" s="32" t="s">
        <v>55</v>
      </c>
      <c r="B22" s="36" t="s">
        <v>57</v>
      </c>
      <c r="C22" s="37" t="s">
        <v>49</v>
      </c>
      <c r="D22" s="35" t="s">
        <v>18</v>
      </c>
      <c r="E22" s="15">
        <v>1000</v>
      </c>
      <c r="F22" s="16">
        <v>1094</v>
      </c>
      <c r="G22" s="15">
        <v>1000</v>
      </c>
      <c r="H22" s="16">
        <v>1162</v>
      </c>
      <c r="I22" s="15">
        <v>1000</v>
      </c>
      <c r="J22" s="16">
        <v>1007</v>
      </c>
      <c r="K22" s="15">
        <f>SUM(E22,G22,I22)</f>
        <v>3000</v>
      </c>
      <c r="L22" s="16">
        <f>SUM(F22,H22,J22)</f>
        <v>3263</v>
      </c>
    </row>
    <row r="23" spans="1:12" s="3" customFormat="1" ht="33.75" customHeight="1" x14ac:dyDescent="0.25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</row>
    <row r="24" spans="1:12" s="3" customFormat="1" ht="48.75" customHeight="1" x14ac:dyDescent="0.25">
      <c r="A24" s="44" t="s">
        <v>21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</row>
    <row r="25" spans="1:12" s="3" customFormat="1" ht="11.25" customHeight="1" x14ac:dyDescent="0.25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</row>
    <row r="26" spans="1:12" ht="19.5" customHeight="1" x14ac:dyDescent="0.25">
      <c r="A26" s="46" t="s">
        <v>9</v>
      </c>
      <c r="B26" s="46" t="s">
        <v>0</v>
      </c>
      <c r="C26" s="48" t="s">
        <v>1</v>
      </c>
      <c r="D26" s="48" t="s">
        <v>16</v>
      </c>
      <c r="E26" s="43">
        <v>45383</v>
      </c>
      <c r="F26" s="43"/>
      <c r="G26" s="43">
        <v>45413</v>
      </c>
      <c r="H26" s="43"/>
      <c r="I26" s="43">
        <v>45444</v>
      </c>
      <c r="J26" s="43"/>
      <c r="K26" s="9" t="s">
        <v>10</v>
      </c>
      <c r="L26" s="9" t="s">
        <v>11</v>
      </c>
    </row>
    <row r="27" spans="1:12" ht="19.5" customHeight="1" x14ac:dyDescent="0.25">
      <c r="A27" s="46"/>
      <c r="B27" s="46"/>
      <c r="C27" s="48"/>
      <c r="D27" s="49"/>
      <c r="E27" s="10" t="s">
        <v>2</v>
      </c>
      <c r="F27" s="11" t="s">
        <v>3</v>
      </c>
      <c r="G27" s="10" t="s">
        <v>2</v>
      </c>
      <c r="H27" s="11" t="s">
        <v>3</v>
      </c>
      <c r="I27" s="10" t="s">
        <v>2</v>
      </c>
      <c r="J27" s="11" t="s">
        <v>3</v>
      </c>
      <c r="K27" s="12" t="s">
        <v>4</v>
      </c>
      <c r="L27" s="12" t="s">
        <v>4</v>
      </c>
    </row>
    <row r="28" spans="1:12" s="3" customFormat="1" ht="54" customHeight="1" x14ac:dyDescent="0.25">
      <c r="A28" s="28" t="s">
        <v>34</v>
      </c>
      <c r="B28" s="30" t="s">
        <v>58</v>
      </c>
      <c r="C28" s="31" t="s">
        <v>15</v>
      </c>
      <c r="D28" s="14" t="s">
        <v>18</v>
      </c>
      <c r="E28" s="26">
        <v>16</v>
      </c>
      <c r="F28" s="27">
        <v>21</v>
      </c>
      <c r="G28" s="15">
        <v>16</v>
      </c>
      <c r="H28" s="16">
        <v>21</v>
      </c>
      <c r="I28" s="15">
        <v>16</v>
      </c>
      <c r="J28" s="16">
        <v>19</v>
      </c>
      <c r="K28" s="15">
        <f t="shared" ref="K28:L32" si="1">SUM(E28,G28,I28)</f>
        <v>48</v>
      </c>
      <c r="L28" s="16">
        <f t="shared" si="1"/>
        <v>61</v>
      </c>
    </row>
    <row r="29" spans="1:12" s="3" customFormat="1" ht="75.75" customHeight="1" x14ac:dyDescent="0.25">
      <c r="A29" s="23" t="s">
        <v>35</v>
      </c>
      <c r="B29" s="30" t="s">
        <v>50</v>
      </c>
      <c r="C29" s="32" t="s">
        <v>49</v>
      </c>
      <c r="D29" s="14" t="s">
        <v>18</v>
      </c>
      <c r="E29" s="15">
        <v>12980</v>
      </c>
      <c r="F29" s="16">
        <v>12711</v>
      </c>
      <c r="G29" s="15">
        <v>47980</v>
      </c>
      <c r="H29" s="16">
        <v>63391</v>
      </c>
      <c r="I29" s="15">
        <v>47980</v>
      </c>
      <c r="J29" s="16">
        <v>44834</v>
      </c>
      <c r="K29" s="15">
        <f>SUM(E29,G29,I29)</f>
        <v>108940</v>
      </c>
      <c r="L29" s="16">
        <f>SUM(F29,H29,J29)</f>
        <v>120936</v>
      </c>
    </row>
    <row r="30" spans="1:12" s="3" customFormat="1" ht="37.5" customHeight="1" x14ac:dyDescent="0.25">
      <c r="A30" s="17" t="s">
        <v>36</v>
      </c>
      <c r="B30" s="25" t="s">
        <v>47</v>
      </c>
      <c r="C30" s="14" t="s">
        <v>5</v>
      </c>
      <c r="D30" s="14" t="s">
        <v>18</v>
      </c>
      <c r="E30" s="15">
        <v>350</v>
      </c>
      <c r="F30" s="16">
        <v>483</v>
      </c>
      <c r="G30" s="15">
        <v>350</v>
      </c>
      <c r="H30" s="16">
        <v>415</v>
      </c>
      <c r="I30" s="15">
        <v>350</v>
      </c>
      <c r="J30" s="16">
        <v>464</v>
      </c>
      <c r="K30" s="15">
        <f t="shared" si="1"/>
        <v>1050</v>
      </c>
      <c r="L30" s="16">
        <f t="shared" si="1"/>
        <v>1362</v>
      </c>
    </row>
    <row r="31" spans="1:12" s="3" customFormat="1" ht="39" customHeight="1" x14ac:dyDescent="0.25">
      <c r="A31" s="19" t="s">
        <v>37</v>
      </c>
      <c r="B31" s="30" t="s">
        <v>59</v>
      </c>
      <c r="C31" s="14" t="s">
        <v>7</v>
      </c>
      <c r="D31" s="14" t="s">
        <v>18</v>
      </c>
      <c r="E31" s="7">
        <v>355718</v>
      </c>
      <c r="F31" s="8">
        <v>351073</v>
      </c>
      <c r="G31" s="7">
        <v>333819</v>
      </c>
      <c r="H31" s="8">
        <v>318695</v>
      </c>
      <c r="I31" s="7">
        <v>321940</v>
      </c>
      <c r="J31" s="8">
        <v>319299</v>
      </c>
      <c r="K31" s="15">
        <f t="shared" si="1"/>
        <v>1011477</v>
      </c>
      <c r="L31" s="16">
        <f t="shared" si="1"/>
        <v>989067</v>
      </c>
    </row>
    <row r="32" spans="1:12" s="3" customFormat="1" ht="40.5" customHeight="1" x14ac:dyDescent="0.25">
      <c r="A32" s="17" t="s">
        <v>38</v>
      </c>
      <c r="B32" s="33" t="s">
        <v>51</v>
      </c>
      <c r="C32" s="31" t="s">
        <v>52</v>
      </c>
      <c r="D32" s="14" t="s">
        <v>18</v>
      </c>
      <c r="E32" s="15">
        <v>50000</v>
      </c>
      <c r="F32" s="29">
        <v>51588</v>
      </c>
      <c r="G32" s="15">
        <v>50000</v>
      </c>
      <c r="H32" s="16">
        <v>56105</v>
      </c>
      <c r="I32" s="15">
        <v>50000</v>
      </c>
      <c r="J32" s="16">
        <v>48723</v>
      </c>
      <c r="K32" s="15">
        <f t="shared" si="1"/>
        <v>150000</v>
      </c>
      <c r="L32" s="16">
        <f>SUM(F32,H32,J32)</f>
        <v>156416</v>
      </c>
    </row>
    <row r="33" spans="1:12" s="3" customFormat="1" ht="34.5" customHeight="1" x14ac:dyDescent="0.25">
      <c r="A33" s="41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</row>
    <row r="34" spans="1:12" s="3" customFormat="1" ht="44.25" customHeight="1" x14ac:dyDescent="0.25">
      <c r="A34" s="44" t="s">
        <v>20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</row>
    <row r="35" spans="1:12" s="3" customFormat="1" ht="9.75" customHeight="1" x14ac:dyDescent="0.25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</row>
    <row r="36" spans="1:12" ht="21" customHeight="1" x14ac:dyDescent="0.25">
      <c r="A36" s="46" t="s">
        <v>9</v>
      </c>
      <c r="B36" s="46" t="s">
        <v>0</v>
      </c>
      <c r="C36" s="48" t="s">
        <v>1</v>
      </c>
      <c r="D36" s="48" t="s">
        <v>16</v>
      </c>
      <c r="E36" s="43">
        <v>45383</v>
      </c>
      <c r="F36" s="43"/>
      <c r="G36" s="43">
        <v>45413</v>
      </c>
      <c r="H36" s="43"/>
      <c r="I36" s="43">
        <v>45444</v>
      </c>
      <c r="J36" s="43"/>
      <c r="K36" s="9" t="s">
        <v>10</v>
      </c>
      <c r="L36" s="9" t="s">
        <v>11</v>
      </c>
    </row>
    <row r="37" spans="1:12" ht="18" customHeight="1" x14ac:dyDescent="0.25">
      <c r="A37" s="47"/>
      <c r="B37" s="47"/>
      <c r="C37" s="49"/>
      <c r="D37" s="49"/>
      <c r="E37" s="21" t="s">
        <v>2</v>
      </c>
      <c r="F37" s="22" t="s">
        <v>3</v>
      </c>
      <c r="G37" s="21" t="s">
        <v>2</v>
      </c>
      <c r="H37" s="22" t="s">
        <v>3</v>
      </c>
      <c r="I37" s="21" t="s">
        <v>2</v>
      </c>
      <c r="J37" s="22" t="s">
        <v>3</v>
      </c>
      <c r="K37" s="12" t="s">
        <v>4</v>
      </c>
      <c r="L37" s="12" t="s">
        <v>4</v>
      </c>
    </row>
    <row r="38" spans="1:12" s="3" customFormat="1" ht="42" customHeight="1" x14ac:dyDescent="0.25">
      <c r="A38" s="17" t="s">
        <v>39</v>
      </c>
      <c r="B38" s="25" t="s">
        <v>45</v>
      </c>
      <c r="C38" s="14" t="s">
        <v>6</v>
      </c>
      <c r="D38" s="14" t="s">
        <v>18</v>
      </c>
      <c r="E38" s="15">
        <v>60</v>
      </c>
      <c r="F38" s="16">
        <v>94</v>
      </c>
      <c r="G38" s="15">
        <v>60</v>
      </c>
      <c r="H38" s="16">
        <v>78</v>
      </c>
      <c r="I38" s="15">
        <v>60</v>
      </c>
      <c r="J38" s="16">
        <v>189</v>
      </c>
      <c r="K38" s="15">
        <f t="shared" ref="K38:L40" si="2">SUM(E38,G38,I38)</f>
        <v>180</v>
      </c>
      <c r="L38" s="16">
        <f>SUM(F38,H38,J38)</f>
        <v>361</v>
      </c>
    </row>
    <row r="39" spans="1:12" s="3" customFormat="1" ht="37.5" customHeight="1" x14ac:dyDescent="0.25">
      <c r="A39" s="38" t="s">
        <v>53</v>
      </c>
      <c r="B39" s="13" t="s">
        <v>23</v>
      </c>
      <c r="C39" s="14" t="s">
        <v>5</v>
      </c>
      <c r="D39" s="14" t="s">
        <v>18</v>
      </c>
      <c r="E39" s="15">
        <v>130</v>
      </c>
      <c r="F39" s="16">
        <v>131</v>
      </c>
      <c r="G39" s="15">
        <v>130</v>
      </c>
      <c r="H39" s="16">
        <v>376</v>
      </c>
      <c r="I39" s="15">
        <v>250</v>
      </c>
      <c r="J39" s="16">
        <v>347</v>
      </c>
      <c r="K39" s="15">
        <f t="shared" si="2"/>
        <v>510</v>
      </c>
      <c r="L39" s="16">
        <f>SUM(F39,H39,J39)</f>
        <v>854</v>
      </c>
    </row>
    <row r="40" spans="1:12" s="3" customFormat="1" ht="39.75" customHeight="1" x14ac:dyDescent="0.25">
      <c r="A40" s="39"/>
      <c r="B40" s="13" t="s">
        <v>14</v>
      </c>
      <c r="C40" s="14" t="s">
        <v>15</v>
      </c>
      <c r="D40" s="14" t="s">
        <v>18</v>
      </c>
      <c r="E40" s="15">
        <v>7</v>
      </c>
      <c r="F40" s="16">
        <v>9</v>
      </c>
      <c r="G40" s="15">
        <v>7</v>
      </c>
      <c r="H40" s="16">
        <v>8</v>
      </c>
      <c r="I40" s="15">
        <v>7</v>
      </c>
      <c r="J40" s="16">
        <v>9</v>
      </c>
      <c r="K40" s="15">
        <f t="shared" si="2"/>
        <v>21</v>
      </c>
      <c r="L40" s="16">
        <f t="shared" si="2"/>
        <v>26</v>
      </c>
    </row>
    <row r="41" spans="1:12" s="3" customFormat="1" ht="39.75" customHeight="1" x14ac:dyDescent="0.25">
      <c r="A41" s="40"/>
      <c r="B41" s="25" t="s">
        <v>46</v>
      </c>
      <c r="C41" s="14" t="s">
        <v>6</v>
      </c>
      <c r="D41" s="14" t="s">
        <v>18</v>
      </c>
      <c r="E41" s="15">
        <v>50</v>
      </c>
      <c r="F41" s="16">
        <v>120</v>
      </c>
      <c r="G41" s="15">
        <v>50</v>
      </c>
      <c r="H41" s="16">
        <v>80</v>
      </c>
      <c r="I41" s="15">
        <v>50</v>
      </c>
      <c r="J41" s="16">
        <v>100</v>
      </c>
      <c r="K41" s="15">
        <f t="shared" ref="K41" si="3">SUM(E41,G41,I41)</f>
        <v>150</v>
      </c>
      <c r="L41" s="16">
        <f t="shared" ref="L41" si="4">SUM(F41,H41,J41)</f>
        <v>300</v>
      </c>
    </row>
    <row r="42" spans="1:12" s="3" customFormat="1" ht="40.5" customHeight="1" x14ac:dyDescent="0.25">
      <c r="A42" s="17" t="s">
        <v>40</v>
      </c>
      <c r="B42" s="13" t="s">
        <v>12</v>
      </c>
      <c r="C42" s="14" t="s">
        <v>13</v>
      </c>
      <c r="D42" s="14" t="s">
        <v>17</v>
      </c>
      <c r="E42" s="15">
        <v>140</v>
      </c>
      <c r="F42" s="16">
        <v>221</v>
      </c>
      <c r="G42" s="15">
        <v>140</v>
      </c>
      <c r="H42" s="16">
        <v>148</v>
      </c>
      <c r="I42" s="15">
        <v>140</v>
      </c>
      <c r="J42" s="16">
        <v>142</v>
      </c>
      <c r="K42" s="15">
        <f>AVERAGE(E42,G42,I42)</f>
        <v>140</v>
      </c>
      <c r="L42" s="16">
        <f>AVERAGE(F42,H42,J42)</f>
        <v>170.33333333333334</v>
      </c>
    </row>
    <row r="43" spans="1:12" s="3" customFormat="1" ht="40.5" customHeight="1" x14ac:dyDescent="0.25">
      <c r="A43" s="17" t="s">
        <v>60</v>
      </c>
      <c r="B43" s="13" t="s">
        <v>61</v>
      </c>
      <c r="C43" s="14" t="s">
        <v>62</v>
      </c>
      <c r="D43" s="14" t="s">
        <v>18</v>
      </c>
      <c r="E43" s="15" t="s">
        <v>63</v>
      </c>
      <c r="F43" s="16" t="s">
        <v>63</v>
      </c>
      <c r="G43" s="15" t="s">
        <v>63</v>
      </c>
      <c r="H43" s="16" t="s">
        <v>63</v>
      </c>
      <c r="I43" s="15">
        <v>400000</v>
      </c>
      <c r="J43" s="16">
        <v>430000</v>
      </c>
      <c r="K43" s="15">
        <f>I43</f>
        <v>400000</v>
      </c>
      <c r="L43" s="16">
        <f>J43</f>
        <v>430000</v>
      </c>
    </row>
    <row r="44" spans="1:12" ht="39" customHeight="1" x14ac:dyDescent="0.25">
      <c r="A44" s="52" t="s">
        <v>48</v>
      </c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</row>
  </sheetData>
  <mergeCells count="44">
    <mergeCell ref="A11:A12"/>
    <mergeCell ref="A44:L44"/>
    <mergeCell ref="A1:L1"/>
    <mergeCell ref="A15:L15"/>
    <mergeCell ref="A14:L14"/>
    <mergeCell ref="I3:J3"/>
    <mergeCell ref="B3:B4"/>
    <mergeCell ref="A3:A4"/>
    <mergeCell ref="A9:A10"/>
    <mergeCell ref="A5:A8"/>
    <mergeCell ref="C3:C4"/>
    <mergeCell ref="E3:F3"/>
    <mergeCell ref="G3:H3"/>
    <mergeCell ref="D3:D4"/>
    <mergeCell ref="A16:L16"/>
    <mergeCell ref="A17:A18"/>
    <mergeCell ref="A19:A20"/>
    <mergeCell ref="B17:B18"/>
    <mergeCell ref="A23:L23"/>
    <mergeCell ref="A26:A27"/>
    <mergeCell ref="B26:B27"/>
    <mergeCell ref="C26:C27"/>
    <mergeCell ref="D26:D27"/>
    <mergeCell ref="E26:F26"/>
    <mergeCell ref="G26:H26"/>
    <mergeCell ref="I26:J26"/>
    <mergeCell ref="A24:L24"/>
    <mergeCell ref="C17:C18"/>
    <mergeCell ref="D17:D18"/>
    <mergeCell ref="E17:F17"/>
    <mergeCell ref="G17:H17"/>
    <mergeCell ref="I17:J17"/>
    <mergeCell ref="A25:L25"/>
    <mergeCell ref="A39:A41"/>
    <mergeCell ref="A33:L33"/>
    <mergeCell ref="E36:F36"/>
    <mergeCell ref="G36:H36"/>
    <mergeCell ref="I36:J36"/>
    <mergeCell ref="A34:L34"/>
    <mergeCell ref="A35:L35"/>
    <mergeCell ref="A36:A37"/>
    <mergeCell ref="B36:B37"/>
    <mergeCell ref="C36:C37"/>
    <mergeCell ref="D36:D37"/>
  </mergeCells>
  <pageMargins left="0.51" right="0.42" top="0.92" bottom="0.23" header="0.28000000000000003" footer="0.27"/>
  <pageSetup paperSize="9" scale="75" fitToHeight="0" orientation="landscape" r:id="rId1"/>
  <headerFooter>
    <oddHeader xml:space="preserve">&amp;L&amp;G
</oddHeader>
  </headerFooter>
  <rowBreaks count="3" manualBreakCount="3">
    <brk id="14" max="11" man="1"/>
    <brk id="23" max="11" man="1"/>
    <brk id="33" max="11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capa</vt:lpstr>
      <vt:lpstr>Relatório</vt:lpstr>
      <vt:lpstr>capa!Area_de_impressao</vt:lpstr>
      <vt:lpstr>Relatório!Area_de_impressao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 Bento Macedo</dc:creator>
  <cp:lastModifiedBy>Office365.28 contas</cp:lastModifiedBy>
  <cp:lastPrinted>2024-07-30T14:06:25Z</cp:lastPrinted>
  <dcterms:created xsi:type="dcterms:W3CDTF">2020-03-02T12:07:19Z</dcterms:created>
  <dcterms:modified xsi:type="dcterms:W3CDTF">2024-07-30T14:08:12Z</dcterms:modified>
</cp:coreProperties>
</file>